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56" windowHeight="9468" activeTab="2"/>
  </bookViews>
  <sheets>
    <sheet name="Analysis" sheetId="1" r:id="rId1"/>
    <sheet name="Orig Data" sheetId="4" r:id="rId2"/>
    <sheet name="Cum % Analysis" sheetId="5" r:id="rId3"/>
    <sheet name="3-21-13 data" sheetId="6" r:id="rId4"/>
  </sheets>
  <definedNames>
    <definedName name="Data1">'Cum % Analysis'!$A$1:$E$251</definedName>
  </definedNames>
  <calcPr calcId="145621"/>
</workbook>
</file>

<file path=xl/calcChain.xml><?xml version="1.0" encoding="utf-8"?>
<calcChain xmlns="http://schemas.openxmlformats.org/spreadsheetml/2006/main">
  <c r="V380" i="5" l="1"/>
  <c r="W380" i="5" s="1"/>
  <c r="V379" i="5"/>
  <c r="W379" i="5" s="1"/>
  <c r="V378" i="5"/>
  <c r="W378" i="5" s="1"/>
  <c r="V377" i="5"/>
  <c r="W377" i="5" s="1"/>
  <c r="V376" i="5"/>
  <c r="W376" i="5" s="1"/>
  <c r="V375" i="5"/>
  <c r="W375" i="5" s="1"/>
  <c r="V374" i="5"/>
  <c r="W374" i="5" s="1"/>
  <c r="V373" i="5"/>
  <c r="W373" i="5" s="1"/>
  <c r="V372" i="5"/>
  <c r="W372" i="5" s="1"/>
  <c r="V371" i="5"/>
  <c r="W371" i="5" s="1"/>
  <c r="V370" i="5"/>
  <c r="W370" i="5" s="1"/>
  <c r="V369" i="5"/>
  <c r="W369" i="5" s="1"/>
  <c r="V368" i="5"/>
  <c r="W368" i="5" s="1"/>
  <c r="V367" i="5"/>
  <c r="W367" i="5" s="1"/>
  <c r="V366" i="5"/>
  <c r="W366" i="5" s="1"/>
  <c r="V365" i="5"/>
  <c r="W365" i="5" s="1"/>
  <c r="V364" i="5"/>
  <c r="W364" i="5" s="1"/>
  <c r="V363" i="5"/>
  <c r="W363" i="5" s="1"/>
  <c r="V362" i="5"/>
  <c r="W362" i="5" s="1"/>
  <c r="V361" i="5"/>
  <c r="W361" i="5" s="1"/>
  <c r="V360" i="5"/>
  <c r="W360" i="5" s="1"/>
  <c r="V359" i="5"/>
  <c r="W359" i="5" s="1"/>
  <c r="V358" i="5"/>
  <c r="W358" i="5" s="1"/>
  <c r="V357" i="5"/>
  <c r="W357" i="5" s="1"/>
  <c r="V356" i="5"/>
  <c r="W356" i="5" s="1"/>
  <c r="V355" i="5"/>
  <c r="W355" i="5" s="1"/>
  <c r="V354" i="5"/>
  <c r="W354" i="5" s="1"/>
  <c r="V353" i="5"/>
  <c r="W353" i="5" s="1"/>
  <c r="V352" i="5"/>
  <c r="W352" i="5" s="1"/>
  <c r="V351" i="5"/>
  <c r="W351" i="5" s="1"/>
  <c r="V350" i="5"/>
  <c r="W350" i="5" s="1"/>
  <c r="V349" i="5"/>
  <c r="W349" i="5" s="1"/>
  <c r="V348" i="5"/>
  <c r="W348" i="5" s="1"/>
  <c r="V347" i="5"/>
  <c r="W347" i="5" s="1"/>
  <c r="V346" i="5"/>
  <c r="W346" i="5" s="1"/>
  <c r="V345" i="5"/>
  <c r="W345" i="5" s="1"/>
  <c r="V344" i="5"/>
  <c r="W344" i="5" s="1"/>
  <c r="V343" i="5"/>
  <c r="W343" i="5" s="1"/>
  <c r="V342" i="5"/>
  <c r="W342" i="5" s="1"/>
  <c r="V341" i="5"/>
  <c r="W341" i="5" s="1"/>
  <c r="V340" i="5"/>
  <c r="W340" i="5" s="1"/>
  <c r="V339" i="5"/>
  <c r="W339" i="5" s="1"/>
  <c r="V338" i="5"/>
  <c r="W338" i="5" s="1"/>
  <c r="V337" i="5"/>
  <c r="W337" i="5" s="1"/>
  <c r="V336" i="5"/>
  <c r="W336" i="5" s="1"/>
  <c r="V335" i="5"/>
  <c r="W335" i="5" s="1"/>
  <c r="V334" i="5"/>
  <c r="W334" i="5" s="1"/>
  <c r="V333" i="5"/>
  <c r="W333" i="5" s="1"/>
  <c r="V332" i="5"/>
  <c r="W332" i="5" s="1"/>
  <c r="V331" i="5"/>
  <c r="W331" i="5" s="1"/>
  <c r="V330" i="5"/>
  <c r="W330" i="5" s="1"/>
  <c r="V329" i="5"/>
  <c r="W329" i="5" s="1"/>
  <c r="V328" i="5"/>
  <c r="W328" i="5" s="1"/>
  <c r="V327" i="5"/>
  <c r="W327" i="5" s="1"/>
  <c r="V326" i="5"/>
  <c r="W326" i="5" s="1"/>
  <c r="V325" i="5"/>
  <c r="W325" i="5" s="1"/>
  <c r="V324" i="5"/>
  <c r="W324" i="5" s="1"/>
  <c r="V323" i="5"/>
  <c r="W323" i="5" s="1"/>
  <c r="V322" i="5"/>
  <c r="W322" i="5" s="1"/>
  <c r="V321" i="5"/>
  <c r="W321" i="5" s="1"/>
  <c r="V320" i="5"/>
  <c r="W320" i="5" s="1"/>
  <c r="V319" i="5"/>
  <c r="W319" i="5" s="1"/>
  <c r="V318" i="5"/>
  <c r="W318" i="5" s="1"/>
  <c r="V317" i="5"/>
  <c r="W317" i="5" s="1"/>
  <c r="V316" i="5"/>
  <c r="W316" i="5" s="1"/>
  <c r="V315" i="5"/>
  <c r="W315" i="5" s="1"/>
  <c r="V314" i="5"/>
  <c r="W314" i="5" s="1"/>
  <c r="V313" i="5"/>
  <c r="W313" i="5" s="1"/>
  <c r="V312" i="5"/>
  <c r="W312" i="5" s="1"/>
  <c r="V311" i="5"/>
  <c r="W311" i="5" s="1"/>
  <c r="V310" i="5"/>
  <c r="W310" i="5" s="1"/>
  <c r="V309" i="5"/>
  <c r="W309" i="5" s="1"/>
  <c r="V308" i="5"/>
  <c r="W308" i="5" s="1"/>
  <c r="V307" i="5"/>
  <c r="W307" i="5" s="1"/>
  <c r="V306" i="5"/>
  <c r="W306" i="5" s="1"/>
  <c r="V305" i="5"/>
  <c r="W305" i="5" s="1"/>
  <c r="V304" i="5"/>
  <c r="W304" i="5" s="1"/>
  <c r="V303" i="5"/>
  <c r="W303" i="5" s="1"/>
  <c r="V302" i="5"/>
  <c r="W302" i="5" s="1"/>
  <c r="V301" i="5"/>
  <c r="W301" i="5" s="1"/>
  <c r="V300" i="5"/>
  <c r="W300" i="5" s="1"/>
  <c r="V299" i="5"/>
  <c r="W299" i="5" s="1"/>
  <c r="V298" i="5"/>
  <c r="W298" i="5" s="1"/>
  <c r="V297" i="5"/>
  <c r="W297" i="5" s="1"/>
  <c r="V296" i="5"/>
  <c r="W296" i="5" s="1"/>
  <c r="V295" i="5"/>
  <c r="W295" i="5" s="1"/>
  <c r="V294" i="5"/>
  <c r="W294" i="5" s="1"/>
  <c r="V293" i="5"/>
  <c r="W293" i="5" s="1"/>
  <c r="V292" i="5"/>
  <c r="W292" i="5" s="1"/>
  <c r="V291" i="5"/>
  <c r="W291" i="5" s="1"/>
  <c r="V290" i="5"/>
  <c r="W290" i="5" s="1"/>
  <c r="V289" i="5"/>
  <c r="W289" i="5" s="1"/>
  <c r="V288" i="5"/>
  <c r="W288" i="5" s="1"/>
  <c r="V287" i="5"/>
  <c r="W287" i="5" s="1"/>
  <c r="V286" i="5"/>
  <c r="W286" i="5" s="1"/>
  <c r="V285" i="5"/>
  <c r="W285" i="5" s="1"/>
  <c r="V284" i="5"/>
  <c r="W284" i="5" s="1"/>
  <c r="V283" i="5"/>
  <c r="W283" i="5" s="1"/>
  <c r="V282" i="5"/>
  <c r="W282" i="5" s="1"/>
  <c r="V281" i="5"/>
  <c r="W281" i="5" s="1"/>
  <c r="V280" i="5"/>
  <c r="W280" i="5" s="1"/>
  <c r="V279" i="5"/>
  <c r="W279" i="5" s="1"/>
  <c r="V278" i="5"/>
  <c r="W278" i="5" s="1"/>
  <c r="V277" i="5"/>
  <c r="W277" i="5" s="1"/>
  <c r="V276" i="5"/>
  <c r="W276" i="5" s="1"/>
  <c r="V275" i="5"/>
  <c r="W275" i="5" s="1"/>
  <c r="V274" i="5"/>
  <c r="W274" i="5" s="1"/>
  <c r="V273" i="5"/>
  <c r="W273" i="5" s="1"/>
  <c r="V272" i="5"/>
  <c r="W272" i="5" s="1"/>
  <c r="V271" i="5"/>
  <c r="W271" i="5" s="1"/>
  <c r="V270" i="5"/>
  <c r="W270" i="5" s="1"/>
  <c r="V269" i="5"/>
  <c r="W269" i="5" s="1"/>
  <c r="V268" i="5"/>
  <c r="W268" i="5" s="1"/>
  <c r="V267" i="5"/>
  <c r="W267" i="5" s="1"/>
  <c r="V266" i="5"/>
  <c r="W266" i="5" s="1"/>
  <c r="V265" i="5"/>
  <c r="W265" i="5" s="1"/>
  <c r="V264" i="5"/>
  <c r="W264" i="5" s="1"/>
  <c r="V263" i="5"/>
  <c r="W263" i="5" s="1"/>
  <c r="V262" i="5"/>
  <c r="W262" i="5" s="1"/>
  <c r="V261" i="5"/>
  <c r="W261" i="5" s="1"/>
  <c r="V260" i="5"/>
  <c r="W260" i="5" s="1"/>
  <c r="V259" i="5"/>
  <c r="W259" i="5" s="1"/>
  <c r="V258" i="5"/>
  <c r="W258" i="5" s="1"/>
  <c r="V257" i="5"/>
  <c r="W257" i="5" s="1"/>
  <c r="V256" i="5"/>
  <c r="W256" i="5" s="1"/>
  <c r="V255" i="5"/>
  <c r="W255" i="5" s="1"/>
  <c r="V254" i="5"/>
  <c r="W254" i="5" s="1"/>
  <c r="V253" i="5"/>
  <c r="W253" i="5" s="1"/>
  <c r="V252" i="5"/>
  <c r="W252" i="5" s="1"/>
  <c r="V251" i="5"/>
  <c r="W251" i="5" s="1"/>
  <c r="V250" i="5"/>
  <c r="W250" i="5" s="1"/>
  <c r="V249" i="5"/>
  <c r="W249" i="5" s="1"/>
  <c r="V248" i="5"/>
  <c r="W248" i="5" s="1"/>
  <c r="V247" i="5"/>
  <c r="W247" i="5" s="1"/>
  <c r="V246" i="5"/>
  <c r="W246" i="5" s="1"/>
  <c r="V245" i="5"/>
  <c r="W245" i="5" s="1"/>
  <c r="V244" i="5"/>
  <c r="W244" i="5" s="1"/>
  <c r="V243" i="5"/>
  <c r="W243" i="5" s="1"/>
  <c r="V242" i="5"/>
  <c r="W242" i="5" s="1"/>
  <c r="V241" i="5"/>
  <c r="W241" i="5" s="1"/>
  <c r="V240" i="5"/>
  <c r="W240" i="5" s="1"/>
  <c r="V239" i="5"/>
  <c r="W239" i="5" s="1"/>
  <c r="V238" i="5"/>
  <c r="W238" i="5" s="1"/>
  <c r="V237" i="5"/>
  <c r="W237" i="5" s="1"/>
  <c r="V236" i="5"/>
  <c r="W236" i="5" s="1"/>
  <c r="V235" i="5"/>
  <c r="W235" i="5" s="1"/>
  <c r="V234" i="5"/>
  <c r="W234" i="5" s="1"/>
  <c r="V233" i="5"/>
  <c r="W233" i="5" s="1"/>
  <c r="V232" i="5"/>
  <c r="W232" i="5" s="1"/>
  <c r="V231" i="5"/>
  <c r="W231" i="5" s="1"/>
  <c r="V230" i="5"/>
  <c r="W230" i="5" s="1"/>
  <c r="V229" i="5"/>
  <c r="W229" i="5" s="1"/>
  <c r="V228" i="5"/>
  <c r="W228" i="5" s="1"/>
  <c r="V227" i="5"/>
  <c r="W227" i="5" s="1"/>
  <c r="V226" i="5"/>
  <c r="W226" i="5" s="1"/>
  <c r="V225" i="5"/>
  <c r="W225" i="5" s="1"/>
  <c r="V224" i="5"/>
  <c r="W224" i="5" s="1"/>
  <c r="V223" i="5"/>
  <c r="W223" i="5" s="1"/>
  <c r="V222" i="5"/>
  <c r="W222" i="5" s="1"/>
  <c r="V221" i="5"/>
  <c r="W221" i="5" s="1"/>
  <c r="V220" i="5"/>
  <c r="W220" i="5" s="1"/>
  <c r="V219" i="5"/>
  <c r="W219" i="5" s="1"/>
  <c r="V218" i="5"/>
  <c r="W218" i="5" s="1"/>
  <c r="V217" i="5"/>
  <c r="W217" i="5" s="1"/>
  <c r="V216" i="5"/>
  <c r="W216" i="5" s="1"/>
  <c r="V215" i="5"/>
  <c r="W215" i="5" s="1"/>
  <c r="V214" i="5"/>
  <c r="W214" i="5" s="1"/>
  <c r="V213" i="5"/>
  <c r="W213" i="5" s="1"/>
  <c r="V212" i="5"/>
  <c r="W212" i="5" s="1"/>
  <c r="V211" i="5"/>
  <c r="W211" i="5" s="1"/>
  <c r="V210" i="5"/>
  <c r="W210" i="5" s="1"/>
  <c r="V209" i="5"/>
  <c r="W209" i="5" s="1"/>
  <c r="V208" i="5"/>
  <c r="W208" i="5" s="1"/>
  <c r="V207" i="5"/>
  <c r="W207" i="5" s="1"/>
  <c r="V206" i="5"/>
  <c r="W206" i="5" s="1"/>
  <c r="V205" i="5"/>
  <c r="W205" i="5" s="1"/>
  <c r="V204" i="5"/>
  <c r="W204" i="5" s="1"/>
  <c r="V203" i="5"/>
  <c r="W203" i="5" s="1"/>
  <c r="V202" i="5"/>
  <c r="W202" i="5" s="1"/>
  <c r="V201" i="5"/>
  <c r="W201" i="5" s="1"/>
  <c r="V200" i="5"/>
  <c r="W200" i="5" s="1"/>
  <c r="V199" i="5"/>
  <c r="W199" i="5" s="1"/>
  <c r="V198" i="5"/>
  <c r="W198" i="5" s="1"/>
  <c r="V197" i="5"/>
  <c r="W197" i="5" s="1"/>
  <c r="V196" i="5"/>
  <c r="W196" i="5" s="1"/>
  <c r="V195" i="5"/>
  <c r="W195" i="5" s="1"/>
  <c r="V194" i="5"/>
  <c r="W194" i="5" s="1"/>
  <c r="V193" i="5"/>
  <c r="W193" i="5" s="1"/>
  <c r="V192" i="5"/>
  <c r="W192" i="5" s="1"/>
  <c r="V191" i="5"/>
  <c r="W191" i="5" s="1"/>
  <c r="V190" i="5"/>
  <c r="W190" i="5" s="1"/>
  <c r="V189" i="5"/>
  <c r="W189" i="5" s="1"/>
  <c r="V188" i="5"/>
  <c r="W188" i="5" s="1"/>
  <c r="V187" i="5"/>
  <c r="W187" i="5" s="1"/>
  <c r="V186" i="5"/>
  <c r="W186" i="5" s="1"/>
  <c r="V185" i="5"/>
  <c r="W185" i="5" s="1"/>
  <c r="V184" i="5"/>
  <c r="W184" i="5" s="1"/>
  <c r="V183" i="5"/>
  <c r="W183" i="5" s="1"/>
  <c r="V182" i="5"/>
  <c r="W182" i="5" s="1"/>
  <c r="V181" i="5"/>
  <c r="W181" i="5" s="1"/>
  <c r="V180" i="5"/>
  <c r="W180" i="5" s="1"/>
  <c r="V179" i="5"/>
  <c r="W179" i="5" s="1"/>
  <c r="V178" i="5"/>
  <c r="W178" i="5" s="1"/>
  <c r="V177" i="5"/>
  <c r="W177" i="5" s="1"/>
  <c r="V176" i="5"/>
  <c r="W176" i="5" s="1"/>
  <c r="V175" i="5"/>
  <c r="W175" i="5" s="1"/>
  <c r="V174" i="5"/>
  <c r="W174" i="5" s="1"/>
  <c r="V173" i="5"/>
  <c r="W173" i="5" s="1"/>
  <c r="V172" i="5"/>
  <c r="W172" i="5" s="1"/>
  <c r="V171" i="5"/>
  <c r="W171" i="5" s="1"/>
  <c r="V170" i="5"/>
  <c r="W170" i="5" s="1"/>
  <c r="V169" i="5"/>
  <c r="W169" i="5" s="1"/>
  <c r="V168" i="5"/>
  <c r="W168" i="5" s="1"/>
  <c r="V167" i="5"/>
  <c r="W167" i="5" s="1"/>
  <c r="V166" i="5"/>
  <c r="W166" i="5" s="1"/>
  <c r="V165" i="5"/>
  <c r="W165" i="5" s="1"/>
  <c r="V164" i="5"/>
  <c r="W164" i="5" s="1"/>
  <c r="V163" i="5"/>
  <c r="W163" i="5" s="1"/>
  <c r="V162" i="5"/>
  <c r="W162" i="5" s="1"/>
  <c r="V161" i="5"/>
  <c r="W161" i="5" s="1"/>
  <c r="V160" i="5"/>
  <c r="W160" i="5" s="1"/>
  <c r="V159" i="5"/>
  <c r="W159" i="5" s="1"/>
  <c r="V158" i="5"/>
  <c r="W158" i="5" s="1"/>
  <c r="V157" i="5"/>
  <c r="W157" i="5" s="1"/>
  <c r="V156" i="5"/>
  <c r="W156" i="5" s="1"/>
  <c r="V155" i="5"/>
  <c r="W155" i="5" s="1"/>
  <c r="V154" i="5"/>
  <c r="W154" i="5" s="1"/>
  <c r="V153" i="5"/>
  <c r="W153" i="5" s="1"/>
  <c r="V152" i="5"/>
  <c r="W152" i="5" s="1"/>
  <c r="V151" i="5"/>
  <c r="W151" i="5" s="1"/>
  <c r="V150" i="5"/>
  <c r="W150" i="5" s="1"/>
  <c r="V149" i="5"/>
  <c r="W149" i="5" s="1"/>
  <c r="V148" i="5"/>
  <c r="W148" i="5" s="1"/>
  <c r="V147" i="5"/>
  <c r="W147" i="5" s="1"/>
  <c r="V146" i="5"/>
  <c r="W146" i="5" s="1"/>
  <c r="V145" i="5"/>
  <c r="W145" i="5" s="1"/>
  <c r="V144" i="5"/>
  <c r="W144" i="5" s="1"/>
  <c r="V143" i="5"/>
  <c r="W143" i="5" s="1"/>
  <c r="V142" i="5"/>
  <c r="W142" i="5" s="1"/>
  <c r="V141" i="5"/>
  <c r="W141" i="5" s="1"/>
  <c r="V140" i="5"/>
  <c r="W140" i="5" s="1"/>
  <c r="V139" i="5"/>
  <c r="W139" i="5" s="1"/>
  <c r="V138" i="5"/>
  <c r="W138" i="5" s="1"/>
  <c r="V137" i="5"/>
  <c r="W137" i="5" s="1"/>
  <c r="V136" i="5"/>
  <c r="W136" i="5" s="1"/>
  <c r="V135" i="5"/>
  <c r="W135" i="5" s="1"/>
  <c r="V134" i="5"/>
  <c r="W134" i="5" s="1"/>
  <c r="V133" i="5"/>
  <c r="W133" i="5" s="1"/>
  <c r="V132" i="5"/>
  <c r="W132" i="5" s="1"/>
  <c r="V131" i="5"/>
  <c r="W131" i="5" s="1"/>
  <c r="V130" i="5"/>
  <c r="W130" i="5" s="1"/>
  <c r="V129" i="5"/>
  <c r="W129" i="5" s="1"/>
  <c r="V128" i="5"/>
  <c r="W128" i="5" s="1"/>
  <c r="V127" i="5"/>
  <c r="W127" i="5" s="1"/>
  <c r="V126" i="5"/>
  <c r="W126" i="5" s="1"/>
  <c r="V125" i="5"/>
  <c r="W125" i="5" s="1"/>
  <c r="V124" i="5"/>
  <c r="W124" i="5" s="1"/>
  <c r="V123" i="5"/>
  <c r="W123" i="5" s="1"/>
  <c r="V122" i="5"/>
  <c r="W122" i="5" s="1"/>
  <c r="V121" i="5"/>
  <c r="W121" i="5" s="1"/>
  <c r="V120" i="5"/>
  <c r="W120" i="5" s="1"/>
  <c r="V119" i="5"/>
  <c r="W119" i="5" s="1"/>
  <c r="V118" i="5"/>
  <c r="W118" i="5" s="1"/>
  <c r="V117" i="5"/>
  <c r="W117" i="5" s="1"/>
  <c r="V116" i="5"/>
  <c r="W116" i="5" s="1"/>
  <c r="V115" i="5"/>
  <c r="W115" i="5" s="1"/>
  <c r="V114" i="5"/>
  <c r="W114" i="5" s="1"/>
  <c r="V113" i="5"/>
  <c r="W113" i="5" s="1"/>
  <c r="V112" i="5"/>
  <c r="W112" i="5" s="1"/>
  <c r="V111" i="5"/>
  <c r="W111" i="5" s="1"/>
  <c r="V110" i="5"/>
  <c r="W110" i="5" s="1"/>
  <c r="V109" i="5"/>
  <c r="W109" i="5" s="1"/>
  <c r="V108" i="5"/>
  <c r="W108" i="5" s="1"/>
  <c r="V107" i="5"/>
  <c r="W107" i="5" s="1"/>
  <c r="V106" i="5"/>
  <c r="W106" i="5" s="1"/>
  <c r="V105" i="5"/>
  <c r="W105" i="5" s="1"/>
  <c r="V104" i="5"/>
  <c r="W104" i="5" s="1"/>
  <c r="V103" i="5"/>
  <c r="W103" i="5" s="1"/>
  <c r="V102" i="5"/>
  <c r="W102" i="5" s="1"/>
  <c r="V101" i="5"/>
  <c r="W101" i="5" s="1"/>
  <c r="V100" i="5"/>
  <c r="W100" i="5" s="1"/>
  <c r="V99" i="5"/>
  <c r="W99" i="5" s="1"/>
  <c r="V98" i="5"/>
  <c r="W98" i="5" s="1"/>
  <c r="V97" i="5"/>
  <c r="W97" i="5" s="1"/>
  <c r="V96" i="5"/>
  <c r="W96" i="5" s="1"/>
  <c r="V95" i="5"/>
  <c r="W95" i="5" s="1"/>
  <c r="V94" i="5"/>
  <c r="W94" i="5" s="1"/>
  <c r="V93" i="5"/>
  <c r="W93" i="5" s="1"/>
  <c r="V92" i="5"/>
  <c r="W92" i="5" s="1"/>
  <c r="V91" i="5"/>
  <c r="W91" i="5" s="1"/>
  <c r="V90" i="5"/>
  <c r="W90" i="5" s="1"/>
  <c r="V89" i="5"/>
  <c r="W89" i="5" s="1"/>
  <c r="V88" i="5"/>
  <c r="W88" i="5" s="1"/>
  <c r="V87" i="5"/>
  <c r="W87" i="5" s="1"/>
  <c r="V86" i="5"/>
  <c r="W86" i="5" s="1"/>
  <c r="V85" i="5"/>
  <c r="W85" i="5" s="1"/>
  <c r="V84" i="5"/>
  <c r="W84" i="5" s="1"/>
  <c r="V83" i="5"/>
  <c r="W83" i="5" s="1"/>
  <c r="V82" i="5"/>
  <c r="W82" i="5" s="1"/>
  <c r="V81" i="5"/>
  <c r="W81" i="5" s="1"/>
  <c r="V80" i="5"/>
  <c r="W80" i="5" s="1"/>
  <c r="V79" i="5"/>
  <c r="W79" i="5" s="1"/>
  <c r="V78" i="5"/>
  <c r="W78" i="5" s="1"/>
  <c r="V77" i="5"/>
  <c r="W77" i="5" s="1"/>
  <c r="V76" i="5"/>
  <c r="W76" i="5" s="1"/>
  <c r="V75" i="5"/>
  <c r="W75" i="5" s="1"/>
  <c r="V74" i="5"/>
  <c r="W74" i="5" s="1"/>
  <c r="V73" i="5"/>
  <c r="W73" i="5" s="1"/>
  <c r="V72" i="5"/>
  <c r="W72" i="5" s="1"/>
  <c r="V71" i="5"/>
  <c r="W71" i="5" s="1"/>
  <c r="V70" i="5"/>
  <c r="W70" i="5" s="1"/>
  <c r="V69" i="5"/>
  <c r="W69" i="5" s="1"/>
  <c r="V68" i="5"/>
  <c r="W68" i="5" s="1"/>
  <c r="V67" i="5"/>
  <c r="W67" i="5" s="1"/>
  <c r="V66" i="5"/>
  <c r="W66" i="5" s="1"/>
  <c r="V65" i="5"/>
  <c r="W65" i="5" s="1"/>
  <c r="V64" i="5"/>
  <c r="W64" i="5" s="1"/>
  <c r="V63" i="5"/>
  <c r="W63" i="5" s="1"/>
  <c r="V62" i="5"/>
  <c r="W62" i="5" s="1"/>
  <c r="V61" i="5"/>
  <c r="W61" i="5" s="1"/>
  <c r="V60" i="5"/>
  <c r="W60" i="5" s="1"/>
  <c r="V59" i="5"/>
  <c r="W59" i="5" s="1"/>
  <c r="V58" i="5"/>
  <c r="W58" i="5" s="1"/>
  <c r="V57" i="5"/>
  <c r="W57" i="5" s="1"/>
  <c r="V56" i="5"/>
  <c r="W56" i="5" s="1"/>
  <c r="V55" i="5"/>
  <c r="W55" i="5" s="1"/>
  <c r="V54" i="5"/>
  <c r="W54" i="5" s="1"/>
  <c r="V53" i="5"/>
  <c r="W53" i="5" s="1"/>
  <c r="V52" i="5"/>
  <c r="W52" i="5" s="1"/>
  <c r="V51" i="5"/>
  <c r="W51" i="5" s="1"/>
  <c r="V50" i="5"/>
  <c r="W50" i="5" s="1"/>
  <c r="V49" i="5"/>
  <c r="W49" i="5" s="1"/>
  <c r="V48" i="5"/>
  <c r="W48" i="5" s="1"/>
  <c r="V47" i="5"/>
  <c r="W47" i="5" s="1"/>
  <c r="V46" i="5"/>
  <c r="W46" i="5" s="1"/>
  <c r="V45" i="5"/>
  <c r="W45" i="5" s="1"/>
  <c r="V44" i="5"/>
  <c r="W44" i="5" s="1"/>
  <c r="V43" i="5"/>
  <c r="W43" i="5" s="1"/>
  <c r="V42" i="5"/>
  <c r="W42" i="5" s="1"/>
  <c r="V41" i="5"/>
  <c r="W41" i="5" s="1"/>
  <c r="V40" i="5"/>
  <c r="W40" i="5" s="1"/>
  <c r="V39" i="5"/>
  <c r="W39" i="5" s="1"/>
  <c r="V38" i="5"/>
  <c r="W38" i="5" s="1"/>
  <c r="V37" i="5"/>
  <c r="W37" i="5" s="1"/>
  <c r="V36" i="5"/>
  <c r="W36" i="5" s="1"/>
  <c r="V35" i="5"/>
  <c r="W35" i="5" s="1"/>
  <c r="V34" i="5"/>
  <c r="W34" i="5" s="1"/>
  <c r="V33" i="5"/>
  <c r="W33" i="5" s="1"/>
  <c r="V32" i="5"/>
  <c r="W32" i="5" s="1"/>
  <c r="V31" i="5"/>
  <c r="W31" i="5" s="1"/>
  <c r="V30" i="5"/>
  <c r="W30" i="5" s="1"/>
  <c r="V29" i="5"/>
  <c r="W29" i="5" s="1"/>
  <c r="V28" i="5"/>
  <c r="W28" i="5" s="1"/>
  <c r="V27" i="5"/>
  <c r="W27" i="5" s="1"/>
  <c r="V26" i="5"/>
  <c r="W26" i="5" s="1"/>
  <c r="V25" i="5"/>
  <c r="W25" i="5" s="1"/>
  <c r="V24" i="5"/>
  <c r="W24" i="5" s="1"/>
  <c r="V23" i="5"/>
  <c r="W23" i="5" s="1"/>
  <c r="V22" i="5"/>
  <c r="W22" i="5" s="1"/>
  <c r="V21" i="5"/>
  <c r="W21" i="5" s="1"/>
  <c r="V20" i="5"/>
  <c r="W20" i="5" s="1"/>
  <c r="V19" i="5"/>
  <c r="W19" i="5" s="1"/>
  <c r="V18" i="5"/>
  <c r="W18" i="5" s="1"/>
  <c r="V17" i="5"/>
  <c r="W17" i="5" s="1"/>
  <c r="V16" i="5"/>
  <c r="W16" i="5" s="1"/>
  <c r="V15" i="5"/>
  <c r="W15" i="5" s="1"/>
  <c r="V14" i="5"/>
  <c r="W14" i="5" s="1"/>
  <c r="V13" i="5"/>
  <c r="W13" i="5" s="1"/>
  <c r="V12" i="5"/>
  <c r="W12" i="5" s="1"/>
  <c r="V11" i="5"/>
  <c r="W11" i="5" s="1"/>
  <c r="V10" i="5"/>
  <c r="W10" i="5" s="1"/>
  <c r="V9" i="5"/>
  <c r="W9" i="5" s="1"/>
  <c r="V8" i="5"/>
  <c r="W8" i="5" s="1"/>
  <c r="V7" i="5"/>
  <c r="W7" i="5" s="1"/>
  <c r="V6" i="5"/>
  <c r="W6" i="5" s="1"/>
  <c r="V5" i="5"/>
  <c r="W5" i="5" s="1"/>
  <c r="V4" i="5"/>
  <c r="W4" i="5" s="1"/>
  <c r="V3" i="5"/>
  <c r="W3" i="5" s="1"/>
  <c r="V2" i="5"/>
  <c r="W2" i="5" s="1"/>
  <c r="X63" i="5" l="1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U5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G5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A921" i="1"/>
  <c r="A917" i="1"/>
  <c r="A915" i="1"/>
  <c r="A912" i="1"/>
  <c r="A910" i="1"/>
  <c r="A908" i="1"/>
  <c r="A906" i="1"/>
  <c r="A904" i="1"/>
  <c r="A901" i="1"/>
  <c r="A898" i="1"/>
  <c r="A896" i="1"/>
  <c r="A894" i="1"/>
  <c r="A891" i="1"/>
  <c r="A889" i="1"/>
  <c r="A887" i="1"/>
  <c r="A884" i="1"/>
  <c r="A882" i="1"/>
  <c r="A880" i="1"/>
  <c r="A877" i="1"/>
  <c r="A874" i="1"/>
  <c r="A872" i="1"/>
  <c r="A870" i="1"/>
  <c r="A867" i="1"/>
  <c r="A865" i="1"/>
  <c r="A863" i="1"/>
  <c r="A860" i="1"/>
  <c r="A857" i="1"/>
  <c r="A854" i="1"/>
  <c r="A851" i="1"/>
  <c r="A848" i="1"/>
  <c r="A846" i="1"/>
  <c r="A843" i="1"/>
  <c r="I841" i="1" l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A841" i="1"/>
  <c r="A838" i="1"/>
  <c r="A836" i="1"/>
  <c r="A834" i="1"/>
  <c r="A831" i="1"/>
  <c r="A828" i="1"/>
  <c r="A825" i="1"/>
  <c r="A822" i="1"/>
  <c r="A819" i="1"/>
  <c r="A816" i="1"/>
  <c r="A813" i="1"/>
  <c r="A811" i="1"/>
  <c r="A809" i="1"/>
  <c r="A807" i="1"/>
  <c r="A805" i="1"/>
  <c r="A802" i="1"/>
  <c r="A799" i="1"/>
  <c r="A797" i="1"/>
  <c r="A795" i="1"/>
  <c r="A793" i="1"/>
  <c r="A791" i="1"/>
  <c r="A788" i="1"/>
  <c r="A786" i="1"/>
  <c r="A784" i="1"/>
  <c r="A782" i="1"/>
  <c r="A779" i="1"/>
  <c r="A777" i="1"/>
  <c r="A775" i="1"/>
  <c r="A773" i="1"/>
  <c r="A770" i="1"/>
  <c r="A768" i="1"/>
  <c r="A765" i="1"/>
  <c r="A762" i="1"/>
  <c r="A760" i="1"/>
  <c r="A758" i="1"/>
  <c r="A755" i="1"/>
  <c r="A753" i="1"/>
  <c r="A750" i="1"/>
  <c r="A747" i="1"/>
  <c r="A745" i="1"/>
  <c r="A742" i="1"/>
  <c r="A740" i="1"/>
  <c r="A737" i="1"/>
  <c r="A735" i="1"/>
  <c r="A733" i="1"/>
  <c r="A730" i="1"/>
  <c r="A728" i="1"/>
  <c r="A726" i="1"/>
  <c r="A723" i="1"/>
  <c r="U299" i="5" l="1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G253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2" i="5"/>
  <c r="D721" i="1" l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A721" i="1"/>
  <c r="A719" i="1"/>
  <c r="A717" i="1"/>
  <c r="A715" i="1"/>
  <c r="A712" i="1"/>
  <c r="A709" i="1"/>
  <c r="A706" i="1"/>
  <c r="A703" i="1"/>
  <c r="A700" i="1"/>
  <c r="A697" i="1"/>
  <c r="A694" i="1"/>
  <c r="A692" i="1"/>
  <c r="A690" i="1"/>
  <c r="A687" i="1"/>
  <c r="A684" i="1"/>
  <c r="A682" i="1"/>
  <c r="A679" i="1"/>
  <c r="A676" i="1"/>
  <c r="A674" i="1"/>
  <c r="A671" i="1"/>
  <c r="A669" i="1"/>
  <c r="A666" i="1"/>
  <c r="A664" i="1"/>
  <c r="A662" i="1"/>
  <c r="A655" i="1"/>
  <c r="A657" i="1" s="1"/>
  <c r="A659" i="1" s="1"/>
  <c r="A649" i="1"/>
  <c r="A651" i="1" s="1"/>
  <c r="A653" i="1" s="1"/>
  <c r="A634" i="1"/>
  <c r="A637" i="1" s="1"/>
  <c r="A639" i="1" s="1"/>
  <c r="A641" i="1" s="1"/>
  <c r="A644" i="1" s="1"/>
  <c r="A646" i="1" s="1"/>
  <c r="A628" i="1"/>
  <c r="A625" i="1"/>
  <c r="P3" i="5" l="1"/>
  <c r="Q3" i="5" s="1"/>
  <c r="P4" i="5"/>
  <c r="P2" i="5"/>
  <c r="O5" i="5"/>
  <c r="N5" i="5"/>
  <c r="Q4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A604" i="1"/>
  <c r="A602" i="1"/>
  <c r="A600" i="1"/>
  <c r="A598" i="1"/>
  <c r="A596" i="1"/>
  <c r="A593" i="1"/>
  <c r="A590" i="1"/>
  <c r="A588" i="1"/>
  <c r="A585" i="1"/>
  <c r="A583" i="1"/>
  <c r="A580" i="1"/>
  <c r="A578" i="1"/>
  <c r="A576" i="1"/>
  <c r="A573" i="1"/>
  <c r="A571" i="1"/>
  <c r="A569" i="1"/>
  <c r="A567" i="1"/>
  <c r="A565" i="1"/>
  <c r="A563" i="1"/>
  <c r="A561" i="1"/>
  <c r="A558" i="1"/>
  <c r="A555" i="1"/>
  <c r="A552" i="1"/>
  <c r="A550" i="1"/>
  <c r="A547" i="1"/>
  <c r="A545" i="1"/>
  <c r="A543" i="1"/>
  <c r="A541" i="1"/>
  <c r="A539" i="1"/>
  <c r="A537" i="1"/>
  <c r="A535" i="1"/>
  <c r="A533" i="1"/>
  <c r="A531" i="1"/>
  <c r="A529" i="1"/>
  <c r="A526" i="1"/>
  <c r="A523" i="1"/>
  <c r="A521" i="1"/>
  <c r="A518" i="1"/>
  <c r="A515" i="1"/>
  <c r="A513" i="1"/>
  <c r="A510" i="1"/>
  <c r="A507" i="1"/>
  <c r="A505" i="1"/>
  <c r="A503" i="1"/>
  <c r="A501" i="1"/>
  <c r="P5" i="5" l="1"/>
  <c r="Q2" i="5"/>
  <c r="G201" i="5"/>
  <c r="G18" i="5"/>
  <c r="O15" i="1"/>
  <c r="J6" i="5" s="1"/>
  <c r="O14" i="1"/>
  <c r="J5" i="5" s="1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X377" i="5" l="1"/>
  <c r="X369" i="5"/>
  <c r="X363" i="5"/>
  <c r="X357" i="5"/>
  <c r="X353" i="5"/>
  <c r="X347" i="5"/>
  <c r="X341" i="5"/>
  <c r="X335" i="5"/>
  <c r="X329" i="5"/>
  <c r="X323" i="5"/>
  <c r="X317" i="5"/>
  <c r="X309" i="5"/>
  <c r="X303" i="5"/>
  <c r="X380" i="5"/>
  <c r="X378" i="5"/>
  <c r="X376" i="5"/>
  <c r="X374" i="5"/>
  <c r="X372" i="5"/>
  <c r="X370" i="5"/>
  <c r="X368" i="5"/>
  <c r="X366" i="5"/>
  <c r="X364" i="5"/>
  <c r="X362" i="5"/>
  <c r="X360" i="5"/>
  <c r="X358" i="5"/>
  <c r="X356" i="5"/>
  <c r="X354" i="5"/>
  <c r="X352" i="5"/>
  <c r="X350" i="5"/>
  <c r="X348" i="5"/>
  <c r="X346" i="5"/>
  <c r="X344" i="5"/>
  <c r="X342" i="5"/>
  <c r="X340" i="5"/>
  <c r="X338" i="5"/>
  <c r="X336" i="5"/>
  <c r="X334" i="5"/>
  <c r="X332" i="5"/>
  <c r="X330" i="5"/>
  <c r="X328" i="5"/>
  <c r="X326" i="5"/>
  <c r="X324" i="5"/>
  <c r="X322" i="5"/>
  <c r="X320" i="5"/>
  <c r="X318" i="5"/>
  <c r="X316" i="5"/>
  <c r="X314" i="5"/>
  <c r="X312" i="5"/>
  <c r="X310" i="5"/>
  <c r="X308" i="5"/>
  <c r="X306" i="5"/>
  <c r="X304" i="5"/>
  <c r="X302" i="5"/>
  <c r="X300" i="5"/>
  <c r="X379" i="5"/>
  <c r="X373" i="5"/>
  <c r="X371" i="5"/>
  <c r="X365" i="5"/>
  <c r="X359" i="5"/>
  <c r="X351" i="5"/>
  <c r="X343" i="5"/>
  <c r="X337" i="5"/>
  <c r="X331" i="5"/>
  <c r="X325" i="5"/>
  <c r="X319" i="5"/>
  <c r="X313" i="5"/>
  <c r="X307" i="5"/>
  <c r="X301" i="5"/>
  <c r="X375" i="5"/>
  <c r="X367" i="5"/>
  <c r="X361" i="5"/>
  <c r="X355" i="5"/>
  <c r="X349" i="5"/>
  <c r="X345" i="5"/>
  <c r="X339" i="5"/>
  <c r="X333" i="5"/>
  <c r="X327" i="5"/>
  <c r="X321" i="5"/>
  <c r="X315" i="5"/>
  <c r="X311" i="5"/>
  <c r="X305" i="5"/>
  <c r="X294" i="5"/>
  <c r="X286" i="5"/>
  <c r="X278" i="5"/>
  <c r="X270" i="5"/>
  <c r="X262" i="5"/>
  <c r="X254" i="5"/>
  <c r="X268" i="5"/>
  <c r="X260" i="5"/>
  <c r="X252" i="5"/>
  <c r="X297" i="5"/>
  <c r="X281" i="5"/>
  <c r="X299" i="5"/>
  <c r="X291" i="5"/>
  <c r="X283" i="5"/>
  <c r="X275" i="5"/>
  <c r="X267" i="5"/>
  <c r="X259" i="5"/>
  <c r="X296" i="5"/>
  <c r="X288" i="5"/>
  <c r="X280" i="5"/>
  <c r="X272" i="5"/>
  <c r="X264" i="5"/>
  <c r="X256" i="5"/>
  <c r="X290" i="5"/>
  <c r="X282" i="5"/>
  <c r="X258" i="5"/>
  <c r="X295" i="5"/>
  <c r="X279" i="5"/>
  <c r="X271" i="5"/>
  <c r="X292" i="5"/>
  <c r="X284" i="5"/>
  <c r="X273" i="5"/>
  <c r="X293" i="5"/>
  <c r="X285" i="5"/>
  <c r="X277" i="5"/>
  <c r="X269" i="5"/>
  <c r="X261" i="5"/>
  <c r="X253" i="5"/>
  <c r="X298" i="5"/>
  <c r="X274" i="5"/>
  <c r="X266" i="5"/>
  <c r="X287" i="5"/>
  <c r="X263" i="5"/>
  <c r="X255" i="5"/>
  <c r="X276" i="5"/>
  <c r="X289" i="5"/>
  <c r="X265" i="5"/>
  <c r="X257" i="5"/>
  <c r="X2" i="5"/>
  <c r="X246" i="5"/>
  <c r="X238" i="5"/>
  <c r="X230" i="5"/>
  <c r="X222" i="5"/>
  <c r="X214" i="5"/>
  <c r="X206" i="5"/>
  <c r="X245" i="5"/>
  <c r="X209" i="5"/>
  <c r="X251" i="5"/>
  <c r="X243" i="5"/>
  <c r="X235" i="5"/>
  <c r="X227" i="5"/>
  <c r="X219" i="5"/>
  <c r="X211" i="5"/>
  <c r="X203" i="5"/>
  <c r="X229" i="5"/>
  <c r="X221" i="5"/>
  <c r="X213" i="5"/>
  <c r="X248" i="5"/>
  <c r="X240" i="5"/>
  <c r="X232" i="5"/>
  <c r="X224" i="5"/>
  <c r="X216" i="5"/>
  <c r="X208" i="5"/>
  <c r="X237" i="5"/>
  <c r="X205" i="5"/>
  <c r="X250" i="5"/>
  <c r="X242" i="5"/>
  <c r="X234" i="5"/>
  <c r="X226" i="5"/>
  <c r="X218" i="5"/>
  <c r="X210" i="5"/>
  <c r="X202" i="5"/>
  <c r="X247" i="5"/>
  <c r="X239" i="5"/>
  <c r="X231" i="5"/>
  <c r="X223" i="5"/>
  <c r="X215" i="5"/>
  <c r="X207" i="5"/>
  <c r="X244" i="5"/>
  <c r="X236" i="5"/>
  <c r="X228" i="5"/>
  <c r="X220" i="5"/>
  <c r="X212" i="5"/>
  <c r="X204" i="5"/>
  <c r="X249" i="5"/>
  <c r="X241" i="5"/>
  <c r="X233" i="5"/>
  <c r="X225" i="5"/>
  <c r="X217" i="5"/>
  <c r="X201" i="5"/>
  <c r="X177" i="5"/>
  <c r="X180" i="5"/>
  <c r="X9" i="5"/>
  <c r="X33" i="5"/>
  <c r="X57" i="5"/>
  <c r="X89" i="5"/>
  <c r="X113" i="5"/>
  <c r="X137" i="5"/>
  <c r="X153" i="5"/>
  <c r="X161" i="5"/>
  <c r="X193" i="5"/>
  <c r="X18" i="5"/>
  <c r="X42" i="5"/>
  <c r="X66" i="5"/>
  <c r="X90" i="5"/>
  <c r="X114" i="5"/>
  <c r="X138" i="5"/>
  <c r="X146" i="5"/>
  <c r="X162" i="5"/>
  <c r="X186" i="5"/>
  <c r="X19" i="5"/>
  <c r="X51" i="5"/>
  <c r="X75" i="5"/>
  <c r="X83" i="5"/>
  <c r="X107" i="5"/>
  <c r="X131" i="5"/>
  <c r="X147" i="5"/>
  <c r="X163" i="5"/>
  <c r="X187" i="5"/>
  <c r="X20" i="5"/>
  <c r="X36" i="5"/>
  <c r="X52" i="5"/>
  <c r="X68" i="5"/>
  <c r="X84" i="5"/>
  <c r="X100" i="5"/>
  <c r="X116" i="5"/>
  <c r="X132" i="5"/>
  <c r="X140" i="5"/>
  <c r="X156" i="5"/>
  <c r="X172" i="5"/>
  <c r="X188" i="5"/>
  <c r="X5" i="5"/>
  <c r="X13" i="5"/>
  <c r="X21" i="5"/>
  <c r="X29" i="5"/>
  <c r="X37" i="5"/>
  <c r="X45" i="5"/>
  <c r="X53" i="5"/>
  <c r="X61" i="5"/>
  <c r="X69" i="5"/>
  <c r="X77" i="5"/>
  <c r="X85" i="5"/>
  <c r="X93" i="5"/>
  <c r="X101" i="5"/>
  <c r="X109" i="5"/>
  <c r="X117" i="5"/>
  <c r="X125" i="5"/>
  <c r="X133" i="5"/>
  <c r="X141" i="5"/>
  <c r="X149" i="5"/>
  <c r="X157" i="5"/>
  <c r="X165" i="5"/>
  <c r="X173" i="5"/>
  <c r="X181" i="5"/>
  <c r="X189" i="5"/>
  <c r="X197" i="5"/>
  <c r="X17" i="5"/>
  <c r="X49" i="5"/>
  <c r="X81" i="5"/>
  <c r="X121" i="5"/>
  <c r="X185" i="5"/>
  <c r="X50" i="5"/>
  <c r="X98" i="5"/>
  <c r="X194" i="5"/>
  <c r="X43" i="5"/>
  <c r="X59" i="5"/>
  <c r="X91" i="5"/>
  <c r="X123" i="5"/>
  <c r="X155" i="5"/>
  <c r="X195" i="5"/>
  <c r="X12" i="5"/>
  <c r="X28" i="5"/>
  <c r="X44" i="5"/>
  <c r="X60" i="5"/>
  <c r="X76" i="5"/>
  <c r="X92" i="5"/>
  <c r="X108" i="5"/>
  <c r="X124" i="5"/>
  <c r="X148" i="5"/>
  <c r="X196" i="5"/>
  <c r="X6" i="5"/>
  <c r="X14" i="5"/>
  <c r="X22" i="5"/>
  <c r="X30" i="5"/>
  <c r="X38" i="5"/>
  <c r="X46" i="5"/>
  <c r="X54" i="5"/>
  <c r="X62" i="5"/>
  <c r="X70" i="5"/>
  <c r="X78" i="5"/>
  <c r="X86" i="5"/>
  <c r="X94" i="5"/>
  <c r="X102" i="5"/>
  <c r="X110" i="5"/>
  <c r="X118" i="5"/>
  <c r="X126" i="5"/>
  <c r="X134" i="5"/>
  <c r="X142" i="5"/>
  <c r="X150" i="5"/>
  <c r="X158" i="5"/>
  <c r="X166" i="5"/>
  <c r="X174" i="5"/>
  <c r="X182" i="5"/>
  <c r="X190" i="5"/>
  <c r="X198" i="5"/>
  <c r="X41" i="5"/>
  <c r="X73" i="5"/>
  <c r="X105" i="5"/>
  <c r="X129" i="5"/>
  <c r="X145" i="5"/>
  <c r="X169" i="5"/>
  <c r="X10" i="5"/>
  <c r="X34" i="5"/>
  <c r="X74" i="5"/>
  <c r="X106" i="5"/>
  <c r="X130" i="5"/>
  <c r="X154" i="5"/>
  <c r="X178" i="5"/>
  <c r="X11" i="5"/>
  <c r="X35" i="5"/>
  <c r="X67" i="5"/>
  <c r="X99" i="5"/>
  <c r="X115" i="5"/>
  <c r="X139" i="5"/>
  <c r="X179" i="5"/>
  <c r="X164" i="5"/>
  <c r="X7" i="5"/>
  <c r="X15" i="5"/>
  <c r="X23" i="5"/>
  <c r="X31" i="5"/>
  <c r="X39" i="5"/>
  <c r="X47" i="5"/>
  <c r="X55" i="5"/>
  <c r="X71" i="5"/>
  <c r="X79" i="5"/>
  <c r="X87" i="5"/>
  <c r="X95" i="5"/>
  <c r="X103" i="5"/>
  <c r="X111" i="5"/>
  <c r="X119" i="5"/>
  <c r="X127" i="5"/>
  <c r="X135" i="5"/>
  <c r="X143" i="5"/>
  <c r="X151" i="5"/>
  <c r="X159" i="5"/>
  <c r="X167" i="5"/>
  <c r="X175" i="5"/>
  <c r="X183" i="5"/>
  <c r="X191" i="5"/>
  <c r="X199" i="5"/>
  <c r="X25" i="5"/>
  <c r="X65" i="5"/>
  <c r="X97" i="5"/>
  <c r="X26" i="5"/>
  <c r="X58" i="5"/>
  <c r="X82" i="5"/>
  <c r="X122" i="5"/>
  <c r="X170" i="5"/>
  <c r="X27" i="5"/>
  <c r="X171" i="5"/>
  <c r="X8" i="5"/>
  <c r="X16" i="5"/>
  <c r="X24" i="5"/>
  <c r="X32" i="5"/>
  <c r="X40" i="5"/>
  <c r="X48" i="5"/>
  <c r="X56" i="5"/>
  <c r="X64" i="5"/>
  <c r="X72" i="5"/>
  <c r="X80" i="5"/>
  <c r="X88" i="5"/>
  <c r="X96" i="5"/>
  <c r="X104" i="5"/>
  <c r="X112" i="5"/>
  <c r="X120" i="5"/>
  <c r="X128" i="5"/>
  <c r="X136" i="5"/>
  <c r="X144" i="5"/>
  <c r="X152" i="5"/>
  <c r="X160" i="5"/>
  <c r="X168" i="5"/>
  <c r="X176" i="5"/>
  <c r="X184" i="5"/>
  <c r="X192" i="5"/>
  <c r="X200" i="5"/>
  <c r="X4" i="5"/>
  <c r="O29" i="1"/>
  <c r="O28" i="1"/>
  <c r="M7" i="1"/>
  <c r="M5" i="1"/>
  <c r="Y2" i="5" l="1"/>
  <c r="X3" i="5"/>
  <c r="Y3" i="5" s="1"/>
  <c r="R9" i="1"/>
  <c r="O2" i="1"/>
  <c r="O4" i="1"/>
  <c r="T9" i="1" s="1"/>
  <c r="I177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1" i="1"/>
  <c r="I180" i="1"/>
  <c r="I179" i="1"/>
  <c r="I178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49" i="1"/>
  <c r="I146" i="1"/>
  <c r="I143" i="1"/>
  <c r="I140" i="1"/>
  <c r="I137" i="1"/>
  <c r="I134" i="1"/>
  <c r="I132" i="1"/>
  <c r="I130" i="1"/>
  <c r="I127" i="1"/>
  <c r="I124" i="1"/>
  <c r="I121" i="1"/>
  <c r="I119" i="1"/>
  <c r="F146" i="1"/>
  <c r="E146" i="1"/>
  <c r="F143" i="1"/>
  <c r="E143" i="1"/>
  <c r="F140" i="1"/>
  <c r="E140" i="1"/>
  <c r="F137" i="1"/>
  <c r="E137" i="1"/>
  <c r="F134" i="1"/>
  <c r="E134" i="1"/>
  <c r="F132" i="1"/>
  <c r="E132" i="1"/>
  <c r="F130" i="1"/>
  <c r="E130" i="1"/>
  <c r="F124" i="1"/>
  <c r="E124" i="1"/>
  <c r="F121" i="1"/>
  <c r="E121" i="1"/>
  <c r="Y218" i="5" l="1"/>
  <c r="Y29" i="5"/>
  <c r="Y170" i="5"/>
  <c r="Y237" i="5"/>
  <c r="Y351" i="5"/>
  <c r="Y67" i="5"/>
  <c r="Y207" i="5"/>
  <c r="Y318" i="5"/>
  <c r="Y277" i="5"/>
  <c r="Y347" i="5"/>
  <c r="Y20" i="5"/>
  <c r="Y217" i="5"/>
  <c r="Y141" i="5"/>
  <c r="Y260" i="5"/>
  <c r="Y78" i="5"/>
  <c r="Y333" i="5"/>
  <c r="Y195" i="5"/>
  <c r="Y267" i="5"/>
  <c r="Y142" i="5"/>
  <c r="Y36" i="5"/>
  <c r="Y316" i="5"/>
  <c r="Y210" i="5"/>
  <c r="Y82" i="5"/>
  <c r="Y230" i="5"/>
  <c r="Y258" i="5"/>
  <c r="Y183" i="5"/>
  <c r="Y117" i="5"/>
  <c r="Y133" i="5"/>
  <c r="Y284" i="5"/>
  <c r="Y242" i="5"/>
  <c r="Y216" i="5"/>
  <c r="Y41" i="5"/>
  <c r="Y156" i="5"/>
  <c r="Y369" i="5"/>
  <c r="Y244" i="5"/>
  <c r="Y32" i="5"/>
  <c r="Y145" i="5"/>
  <c r="Y221" i="5"/>
  <c r="Y336" i="5"/>
  <c r="Y112" i="5"/>
  <c r="Y197" i="5"/>
  <c r="Y249" i="5"/>
  <c r="Y56" i="5"/>
  <c r="Y185" i="5"/>
  <c r="Y193" i="5"/>
  <c r="Y358" i="5"/>
  <c r="Y157" i="5"/>
  <c r="Y10" i="5"/>
  <c r="Y342" i="5"/>
  <c r="Y16" i="5"/>
  <c r="Y299" i="5"/>
  <c r="Y365" i="5"/>
  <c r="Y81" i="5"/>
  <c r="Y108" i="5"/>
  <c r="Y370" i="5"/>
  <c r="Y37" i="5"/>
  <c r="Y90" i="5"/>
  <c r="Y264" i="5"/>
  <c r="Y128" i="5"/>
  <c r="Y17" i="5"/>
  <c r="Y231" i="5"/>
  <c r="Y326" i="5"/>
  <c r="Y116" i="5"/>
  <c r="Y352" i="5"/>
  <c r="Y52" i="5"/>
  <c r="Y293" i="5"/>
  <c r="Y150" i="5"/>
  <c r="Y179" i="5"/>
  <c r="Y354" i="5"/>
  <c r="Y101" i="5"/>
  <c r="Y303" i="5"/>
  <c r="Y292" i="5"/>
  <c r="Y312" i="5"/>
  <c r="Y43" i="5"/>
  <c r="Y177" i="5"/>
  <c r="Y167" i="5"/>
  <c r="Y281" i="5"/>
  <c r="Y330" i="5"/>
  <c r="Y26" i="5"/>
  <c r="Y379" i="5"/>
  <c r="Y163" i="5"/>
  <c r="Y305" i="5"/>
  <c r="Y21" i="5"/>
  <c r="Y304" i="5"/>
  <c r="Y172" i="5"/>
  <c r="Y63" i="5"/>
  <c r="Y73" i="5"/>
  <c r="Y122" i="5"/>
  <c r="Y286" i="5"/>
  <c r="Y30" i="5"/>
  <c r="Y201" i="5"/>
  <c r="Y253" i="5"/>
  <c r="Y373" i="5"/>
  <c r="Y107" i="5"/>
  <c r="Y68" i="5"/>
  <c r="Y324" i="5"/>
  <c r="Y190" i="5"/>
  <c r="Y308" i="5"/>
  <c r="Y7" i="5"/>
  <c r="Y24" i="5"/>
  <c r="Y279" i="5"/>
  <c r="Y296" i="5"/>
  <c r="Y94" i="5"/>
  <c r="Y114" i="5"/>
  <c r="Y180" i="5"/>
  <c r="Y325" i="5"/>
  <c r="Y321" i="5"/>
  <c r="Y27" i="5"/>
  <c r="Y375" i="5"/>
  <c r="Y367" i="5"/>
  <c r="Y266" i="5"/>
  <c r="Y93" i="5"/>
  <c r="Y88" i="5"/>
  <c r="Y129" i="5"/>
  <c r="Y164" i="5"/>
  <c r="Y297" i="5"/>
  <c r="Y140" i="5"/>
  <c r="Y357" i="5"/>
  <c r="Y334" i="5"/>
  <c r="Y314" i="5"/>
  <c r="Y69" i="5"/>
  <c r="Y192" i="5"/>
  <c r="Y9" i="5"/>
  <c r="Y136" i="5"/>
  <c r="Y143" i="5"/>
  <c r="Y290" i="5"/>
  <c r="Y85" i="5"/>
  <c r="Y80" i="5"/>
  <c r="Y102" i="5"/>
  <c r="Y174" i="5"/>
  <c r="Y313" i="5"/>
  <c r="Y233" i="5"/>
  <c r="Y106" i="5"/>
  <c r="Y243" i="5"/>
  <c r="Y248" i="5"/>
  <c r="Y338" i="5"/>
  <c r="Y202" i="5"/>
  <c r="Y158" i="5"/>
  <c r="Y109" i="5"/>
  <c r="Y380" i="5"/>
  <c r="Y223" i="5"/>
  <c r="Y35" i="5"/>
  <c r="Y298" i="5"/>
  <c r="Y227" i="5"/>
  <c r="Y97" i="5"/>
  <c r="Y120" i="5"/>
  <c r="Y374" i="5"/>
  <c r="Y203" i="5"/>
  <c r="Y14" i="5"/>
  <c r="Y309" i="5"/>
  <c r="Y366" i="5"/>
  <c r="Y364" i="5"/>
  <c r="Y282" i="5"/>
  <c r="Y57" i="5"/>
  <c r="Y115" i="5"/>
  <c r="Y247" i="5"/>
  <c r="Y220" i="5"/>
  <c r="Y322" i="5"/>
  <c r="Y236" i="5"/>
  <c r="Y105" i="5"/>
  <c r="Y104" i="5"/>
  <c r="Y332" i="5"/>
  <c r="Y204" i="5"/>
  <c r="Y64" i="5"/>
  <c r="Y265" i="5"/>
  <c r="Y212" i="5"/>
  <c r="Y148" i="5"/>
  <c r="Y95" i="5"/>
  <c r="Y155" i="5"/>
  <c r="Y343" i="5"/>
  <c r="Y50" i="5"/>
  <c r="Y337" i="5"/>
  <c r="Y331" i="5"/>
  <c r="Y289" i="5"/>
  <c r="Y161" i="5"/>
  <c r="Y194" i="5"/>
  <c r="Y15" i="5"/>
  <c r="Y335" i="5"/>
  <c r="Y355" i="5"/>
  <c r="Y206" i="5"/>
  <c r="Y162" i="5"/>
  <c r="Y44" i="5"/>
  <c r="Y189" i="5"/>
  <c r="Y138" i="5"/>
  <c r="Y200" i="5"/>
  <c r="Y23" i="5"/>
  <c r="Y125" i="5"/>
  <c r="Y72" i="5"/>
  <c r="Y310" i="5"/>
  <c r="Y273" i="5"/>
  <c r="Y241" i="5"/>
  <c r="Y149" i="5"/>
  <c r="Y74" i="5"/>
  <c r="Y144" i="5"/>
  <c r="Y288" i="5"/>
  <c r="Y154" i="5"/>
  <c r="Y269" i="5"/>
  <c r="Y71" i="5"/>
  <c r="Y323" i="5"/>
  <c r="Y345" i="5"/>
  <c r="Y42" i="5"/>
  <c r="Y91" i="5"/>
  <c r="Y39" i="5"/>
  <c r="Y160" i="5"/>
  <c r="Y113" i="5"/>
  <c r="Y353" i="5"/>
  <c r="Y83" i="5"/>
  <c r="Y348" i="5"/>
  <c r="Y306" i="5"/>
  <c r="Y285" i="5"/>
  <c r="Y225" i="5"/>
  <c r="Y165" i="5"/>
  <c r="Y130" i="5"/>
  <c r="Y278" i="5"/>
  <c r="Y38" i="5"/>
  <c r="Y270" i="5"/>
  <c r="Y46" i="5"/>
  <c r="Y341" i="5"/>
  <c r="Y361" i="5"/>
  <c r="Y214" i="5"/>
  <c r="Y146" i="5"/>
  <c r="Y28" i="5"/>
  <c r="Y87" i="5"/>
  <c r="Y376" i="5"/>
  <c r="Y311" i="5"/>
  <c r="Y211" i="5"/>
  <c r="Y147" i="5"/>
  <c r="Y6" i="5"/>
  <c r="Y182" i="5"/>
  <c r="Y61" i="5"/>
  <c r="Y262" i="5"/>
  <c r="Y159" i="5"/>
  <c r="Y12" i="5"/>
  <c r="Y272" i="5"/>
  <c r="Y371" i="5"/>
  <c r="Y274" i="5"/>
  <c r="Y33" i="5"/>
  <c r="Y49" i="5"/>
  <c r="Y99" i="5"/>
  <c r="Y4" i="5"/>
  <c r="Y263" i="5"/>
  <c r="Y127" i="5"/>
  <c r="Y235" i="5"/>
  <c r="Y135" i="5"/>
  <c r="Y372" i="5"/>
  <c r="Y294" i="5"/>
  <c r="Y209" i="5"/>
  <c r="Y19" i="5"/>
  <c r="Y76" i="5"/>
  <c r="Y111" i="5"/>
  <c r="Y368" i="5"/>
  <c r="Y75" i="5"/>
  <c r="Y350" i="5"/>
  <c r="Y53" i="5"/>
  <c r="Y300" i="5"/>
  <c r="Y359" i="5"/>
  <c r="Y287" i="5"/>
  <c r="Y89" i="5"/>
  <c r="Y121" i="5"/>
  <c r="Y139" i="5"/>
  <c r="Y295" i="5"/>
  <c r="Y166" i="5"/>
  <c r="Y280" i="5"/>
  <c r="Y110" i="5"/>
  <c r="Y378" i="5"/>
  <c r="Y315" i="5"/>
  <c r="Y219" i="5"/>
  <c r="Y131" i="5"/>
  <c r="Y196" i="5"/>
  <c r="Y151" i="5"/>
  <c r="Y360" i="5"/>
  <c r="Y268" i="5"/>
  <c r="Y224" i="5"/>
  <c r="Y100" i="5"/>
  <c r="Y70" i="5"/>
  <c r="Y25" i="5"/>
  <c r="Y98" i="5"/>
  <c r="Y240" i="5"/>
  <c r="Y261" i="5"/>
  <c r="Y118" i="5"/>
  <c r="Y271" i="5"/>
  <c r="Y319" i="5"/>
  <c r="Y18" i="5"/>
  <c r="Y59" i="5"/>
  <c r="Y31" i="5"/>
  <c r="Y152" i="5"/>
  <c r="Y205" i="5"/>
  <c r="Y40" i="5"/>
  <c r="Y239" i="5"/>
  <c r="Y48" i="5"/>
  <c r="Y356" i="5"/>
  <c r="Y229" i="5"/>
  <c r="Y187" i="5"/>
  <c r="Y22" i="5"/>
  <c r="Y175" i="5"/>
  <c r="Y320" i="5"/>
  <c r="Y45" i="5"/>
  <c r="Y302" i="5"/>
  <c r="Y181" i="5"/>
  <c r="Y363" i="5"/>
  <c r="Y307" i="5"/>
  <c r="Y246" i="5"/>
  <c r="Y66" i="5"/>
  <c r="Y123" i="5"/>
  <c r="Y47" i="5"/>
  <c r="Y238" i="5"/>
  <c r="Y55" i="5"/>
  <c r="Y255" i="5"/>
  <c r="Y178" i="5"/>
  <c r="Y362" i="5"/>
  <c r="Y254" i="5"/>
  <c r="Y232" i="5"/>
  <c r="Y84" i="5"/>
  <c r="Y62" i="5"/>
  <c r="Y65" i="5"/>
  <c r="Y344" i="5"/>
  <c r="Y275" i="5"/>
  <c r="Y226" i="5"/>
  <c r="Y13" i="5"/>
  <c r="Y134" i="5"/>
  <c r="Y184" i="5"/>
  <c r="Y54" i="5"/>
  <c r="Y153" i="5"/>
  <c r="Y276" i="5"/>
  <c r="Y11" i="5"/>
  <c r="Y198" i="5"/>
  <c r="Y377" i="5"/>
  <c r="Y257" i="5"/>
  <c r="Y252" i="5"/>
  <c r="Y329" i="5"/>
  <c r="Y349" i="5"/>
  <c r="Y245" i="5"/>
  <c r="Y186" i="5"/>
  <c r="Y60" i="5"/>
  <c r="Y103" i="5"/>
  <c r="Y96" i="5"/>
  <c r="Y228" i="5"/>
  <c r="Y168" i="5"/>
  <c r="Y137" i="5"/>
  <c r="Y176" i="5"/>
  <c r="Y340" i="5"/>
  <c r="Y259" i="5"/>
  <c r="Y208" i="5"/>
  <c r="Y132" i="5"/>
  <c r="Y86" i="5"/>
  <c r="Y58" i="5"/>
  <c r="Y301" i="5"/>
  <c r="Y173" i="5"/>
  <c r="Y327" i="5"/>
  <c r="Y124" i="5"/>
  <c r="Y317" i="5"/>
  <c r="Y339" i="5"/>
  <c r="Y251" i="5"/>
  <c r="Y51" i="5"/>
  <c r="Y92" i="5"/>
  <c r="Y119" i="5"/>
  <c r="Y213" i="5"/>
  <c r="Y191" i="5"/>
  <c r="Y250" i="5"/>
  <c r="Y199" i="5"/>
  <c r="Y346" i="5"/>
  <c r="Y283" i="5"/>
  <c r="Y234" i="5"/>
  <c r="Y5" i="5"/>
  <c r="Y126" i="5"/>
  <c r="Y171" i="5"/>
  <c r="Y328" i="5"/>
  <c r="Y256" i="5"/>
  <c r="Y215" i="5"/>
  <c r="Y77" i="5"/>
  <c r="Y291" i="5"/>
  <c r="Y8" i="5"/>
  <c r="Y169" i="5"/>
  <c r="Y188" i="5"/>
  <c r="Y222" i="5"/>
  <c r="Y79" i="5"/>
  <c r="Y34" i="5"/>
  <c r="N23" i="1"/>
  <c r="I16" i="5" s="1"/>
  <c r="I23" i="5" s="1"/>
  <c r="N25" i="1"/>
  <c r="I18" i="5" s="1"/>
  <c r="I117" i="1"/>
  <c r="F117" i="1"/>
  <c r="E117" i="1"/>
  <c r="L378" i="5" l="1"/>
  <c r="L370" i="5"/>
  <c r="L362" i="5"/>
  <c r="L354" i="5"/>
  <c r="L346" i="5"/>
  <c r="L338" i="5"/>
  <c r="L330" i="5"/>
  <c r="L322" i="5"/>
  <c r="L314" i="5"/>
  <c r="L306" i="5"/>
  <c r="L298" i="5"/>
  <c r="L290" i="5"/>
  <c r="L282" i="5"/>
  <c r="L274" i="5"/>
  <c r="L266" i="5"/>
  <c r="L258" i="5"/>
  <c r="L250" i="5"/>
  <c r="L242" i="5"/>
  <c r="L234" i="5"/>
  <c r="L226" i="5"/>
  <c r="L218" i="5"/>
  <c r="L210" i="5"/>
  <c r="L202" i="5"/>
  <c r="L194" i="5"/>
  <c r="L186" i="5"/>
  <c r="L178" i="5"/>
  <c r="L170" i="5"/>
  <c r="L162" i="5"/>
  <c r="L154" i="5"/>
  <c r="L146" i="5"/>
  <c r="L138" i="5"/>
  <c r="L130" i="5"/>
  <c r="L122" i="5"/>
  <c r="L114" i="5"/>
  <c r="L106" i="5"/>
  <c r="L98" i="5"/>
  <c r="L90" i="5"/>
  <c r="L82" i="5"/>
  <c r="L74" i="5"/>
  <c r="L66" i="5"/>
  <c r="L58" i="5"/>
  <c r="K378" i="5"/>
  <c r="K346" i="5"/>
  <c r="K314" i="5"/>
  <c r="L375" i="5"/>
  <c r="L359" i="5"/>
  <c r="L351" i="5"/>
  <c r="L343" i="5"/>
  <c r="L335" i="5"/>
  <c r="L327" i="5"/>
  <c r="L319" i="5"/>
  <c r="L377" i="5"/>
  <c r="L369" i="5"/>
  <c r="L361" i="5"/>
  <c r="L353" i="5"/>
  <c r="L345" i="5"/>
  <c r="L337" i="5"/>
  <c r="L329" i="5"/>
  <c r="L321" i="5"/>
  <c r="L313" i="5"/>
  <c r="L305" i="5"/>
  <c r="L297" i="5"/>
  <c r="L289" i="5"/>
  <c r="L281" i="5"/>
  <c r="L273" i="5"/>
  <c r="L265" i="5"/>
  <c r="L257" i="5"/>
  <c r="L249" i="5"/>
  <c r="L241" i="5"/>
  <c r="L233" i="5"/>
  <c r="L225" i="5"/>
  <c r="L217" i="5"/>
  <c r="L209" i="5"/>
  <c r="L201" i="5"/>
  <c r="L193" i="5"/>
  <c r="L185" i="5"/>
  <c r="L177" i="5"/>
  <c r="L169" i="5"/>
  <c r="L161" i="5"/>
  <c r="L153" i="5"/>
  <c r="L145" i="5"/>
  <c r="L137" i="5"/>
  <c r="L129" i="5"/>
  <c r="L121" i="5"/>
  <c r="L113" i="5"/>
  <c r="L105" i="5"/>
  <c r="L97" i="5"/>
  <c r="L89" i="5"/>
  <c r="L81" i="5"/>
  <c r="L73" i="5"/>
  <c r="L65" i="5"/>
  <c r="L57" i="5"/>
  <c r="K376" i="5"/>
  <c r="K344" i="5"/>
  <c r="K312" i="5"/>
  <c r="L56" i="5"/>
  <c r="L376" i="5"/>
  <c r="L368" i="5"/>
  <c r="L360" i="5"/>
  <c r="L352" i="5"/>
  <c r="L344" i="5"/>
  <c r="L336" i="5"/>
  <c r="L328" i="5"/>
  <c r="L320" i="5"/>
  <c r="L312" i="5"/>
  <c r="L304" i="5"/>
  <c r="L296" i="5"/>
  <c r="L288" i="5"/>
  <c r="L280" i="5"/>
  <c r="L272" i="5"/>
  <c r="L264" i="5"/>
  <c r="L256" i="5"/>
  <c r="L248" i="5"/>
  <c r="L240" i="5"/>
  <c r="L232" i="5"/>
  <c r="L224" i="5"/>
  <c r="L216" i="5"/>
  <c r="L208" i="5"/>
  <c r="L200" i="5"/>
  <c r="L192" i="5"/>
  <c r="L184" i="5"/>
  <c r="L176" i="5"/>
  <c r="L168" i="5"/>
  <c r="L160" i="5"/>
  <c r="L152" i="5"/>
  <c r="L144" i="5"/>
  <c r="L136" i="5"/>
  <c r="L128" i="5"/>
  <c r="L120" i="5"/>
  <c r="L112" i="5"/>
  <c r="L104" i="5"/>
  <c r="L96" i="5"/>
  <c r="L88" i="5"/>
  <c r="L80" i="5"/>
  <c r="L72" i="5"/>
  <c r="L64" i="5"/>
  <c r="K370" i="5"/>
  <c r="K338" i="5"/>
  <c r="K306" i="5"/>
  <c r="L380" i="5"/>
  <c r="L372" i="5"/>
  <c r="L364" i="5"/>
  <c r="L356" i="5"/>
  <c r="L348" i="5"/>
  <c r="L340" i="5"/>
  <c r="L332" i="5"/>
  <c r="L324" i="5"/>
  <c r="L316" i="5"/>
  <c r="L308" i="5"/>
  <c r="L300" i="5"/>
  <c r="L292" i="5"/>
  <c r="L284" i="5"/>
  <c r="L276" i="5"/>
  <c r="L268" i="5"/>
  <c r="L260" i="5"/>
  <c r="L252" i="5"/>
  <c r="L244" i="5"/>
  <c r="L236" i="5"/>
  <c r="L228" i="5"/>
  <c r="L220" i="5"/>
  <c r="L212" i="5"/>
  <c r="L204" i="5"/>
  <c r="L196" i="5"/>
  <c r="L188" i="5"/>
  <c r="L180" i="5"/>
  <c r="L172" i="5"/>
  <c r="L164" i="5"/>
  <c r="L156" i="5"/>
  <c r="L148" i="5"/>
  <c r="L140" i="5"/>
  <c r="L132" i="5"/>
  <c r="L124" i="5"/>
  <c r="L116" i="5"/>
  <c r="L108" i="5"/>
  <c r="L100" i="5"/>
  <c r="L92" i="5"/>
  <c r="L84" i="5"/>
  <c r="L76" i="5"/>
  <c r="L68" i="5"/>
  <c r="L60" i="5"/>
  <c r="L52" i="5"/>
  <c r="K354" i="5"/>
  <c r="K322" i="5"/>
  <c r="L379" i="5"/>
  <c r="L371" i="5"/>
  <c r="L363" i="5"/>
  <c r="L355" i="5"/>
  <c r="L347" i="5"/>
  <c r="L339" i="5"/>
  <c r="L331" i="5"/>
  <c r="L323" i="5"/>
  <c r="L315" i="5"/>
  <c r="L307" i="5"/>
  <c r="L299" i="5"/>
  <c r="L291" i="5"/>
  <c r="L283" i="5"/>
  <c r="L275" i="5"/>
  <c r="L267" i="5"/>
  <c r="L259" i="5"/>
  <c r="L251" i="5"/>
  <c r="L243" i="5"/>
  <c r="L235" i="5"/>
  <c r="L227" i="5"/>
  <c r="L219" i="5"/>
  <c r="L211" i="5"/>
  <c r="L203" i="5"/>
  <c r="L195" i="5"/>
  <c r="L187" i="5"/>
  <c r="L179" i="5"/>
  <c r="L171" i="5"/>
  <c r="L163" i="5"/>
  <c r="L155" i="5"/>
  <c r="L147" i="5"/>
  <c r="L139" i="5"/>
  <c r="L131" i="5"/>
  <c r="L123" i="5"/>
  <c r="L115" i="5"/>
  <c r="L107" i="5"/>
  <c r="L99" i="5"/>
  <c r="L91" i="5"/>
  <c r="L83" i="5"/>
  <c r="L75" i="5"/>
  <c r="L67" i="5"/>
  <c r="L59" i="5"/>
  <c r="L367" i="5"/>
  <c r="L341" i="5"/>
  <c r="L310" i="5"/>
  <c r="L287" i="5"/>
  <c r="L269" i="5"/>
  <c r="L246" i="5"/>
  <c r="L223" i="5"/>
  <c r="L205" i="5"/>
  <c r="L182" i="5"/>
  <c r="L159" i="5"/>
  <c r="L141" i="5"/>
  <c r="L118" i="5"/>
  <c r="L95" i="5"/>
  <c r="L77" i="5"/>
  <c r="L54" i="5"/>
  <c r="K330" i="5"/>
  <c r="L366" i="5"/>
  <c r="L334" i="5"/>
  <c r="L309" i="5"/>
  <c r="L286" i="5"/>
  <c r="L263" i="5"/>
  <c r="L245" i="5"/>
  <c r="L222" i="5"/>
  <c r="L199" i="5"/>
  <c r="L181" i="5"/>
  <c r="L158" i="5"/>
  <c r="L135" i="5"/>
  <c r="L117" i="5"/>
  <c r="L94" i="5"/>
  <c r="L71" i="5"/>
  <c r="L53" i="5"/>
  <c r="K328" i="5"/>
  <c r="L365" i="5"/>
  <c r="L333" i="5"/>
  <c r="L303" i="5"/>
  <c r="L262" i="5"/>
  <c r="L239" i="5"/>
  <c r="L221" i="5"/>
  <c r="L198" i="5"/>
  <c r="L175" i="5"/>
  <c r="L157" i="5"/>
  <c r="L134" i="5"/>
  <c r="L111" i="5"/>
  <c r="L93" i="5"/>
  <c r="L70" i="5"/>
  <c r="L51" i="5"/>
  <c r="L358" i="5"/>
  <c r="L302" i="5"/>
  <c r="L238" i="5"/>
  <c r="L197" i="5"/>
  <c r="L151" i="5"/>
  <c r="L110" i="5"/>
  <c r="L69" i="5"/>
  <c r="K304" i="5"/>
  <c r="L325" i="5"/>
  <c r="L278" i="5"/>
  <c r="L237" i="5"/>
  <c r="L191" i="5"/>
  <c r="L150" i="5"/>
  <c r="L109" i="5"/>
  <c r="L63" i="5"/>
  <c r="L350" i="5"/>
  <c r="L318" i="5"/>
  <c r="L277" i="5"/>
  <c r="L254" i="5"/>
  <c r="L213" i="5"/>
  <c r="L167" i="5"/>
  <c r="L126" i="5"/>
  <c r="K360" i="5"/>
  <c r="L62" i="5"/>
  <c r="L103" i="5"/>
  <c r="L374" i="5"/>
  <c r="L349" i="5"/>
  <c r="L317" i="5"/>
  <c r="L294" i="5"/>
  <c r="L271" i="5"/>
  <c r="L253" i="5"/>
  <c r="L230" i="5"/>
  <c r="L207" i="5"/>
  <c r="L189" i="5"/>
  <c r="L166" i="5"/>
  <c r="L143" i="5"/>
  <c r="L125" i="5"/>
  <c r="L102" i="5"/>
  <c r="L79" i="5"/>
  <c r="L61" i="5"/>
  <c r="K352" i="5"/>
  <c r="L373" i="5"/>
  <c r="L342" i="5"/>
  <c r="L311" i="5"/>
  <c r="L293" i="5"/>
  <c r="L270" i="5"/>
  <c r="L247" i="5"/>
  <c r="L229" i="5"/>
  <c r="L206" i="5"/>
  <c r="L183" i="5"/>
  <c r="L165" i="5"/>
  <c r="L142" i="5"/>
  <c r="L119" i="5"/>
  <c r="L101" i="5"/>
  <c r="L78" i="5"/>
  <c r="L55" i="5"/>
  <c r="K336" i="5"/>
  <c r="L285" i="5"/>
  <c r="K320" i="5"/>
  <c r="L326" i="5"/>
  <c r="L279" i="5"/>
  <c r="L261" i="5"/>
  <c r="L215" i="5"/>
  <c r="L174" i="5"/>
  <c r="L133" i="5"/>
  <c r="L87" i="5"/>
  <c r="K368" i="5"/>
  <c r="L357" i="5"/>
  <c r="L301" i="5"/>
  <c r="L255" i="5"/>
  <c r="L214" i="5"/>
  <c r="L173" i="5"/>
  <c r="L127" i="5"/>
  <c r="L86" i="5"/>
  <c r="K362" i="5"/>
  <c r="L295" i="5"/>
  <c r="L231" i="5"/>
  <c r="L190" i="5"/>
  <c r="L149" i="5"/>
  <c r="L85" i="5"/>
  <c r="K375" i="5"/>
  <c r="K361" i="5"/>
  <c r="K347" i="5"/>
  <c r="K324" i="5"/>
  <c r="K301" i="5"/>
  <c r="K365" i="5"/>
  <c r="K342" i="5"/>
  <c r="K327" i="5"/>
  <c r="K305" i="5"/>
  <c r="K369" i="5"/>
  <c r="K355" i="5"/>
  <c r="K332" i="5"/>
  <c r="K309" i="5"/>
  <c r="K373" i="5"/>
  <c r="K350" i="5"/>
  <c r="K335" i="5"/>
  <c r="K367" i="5"/>
  <c r="K331" i="5"/>
  <c r="K326" i="5"/>
  <c r="K316" i="5"/>
  <c r="K357" i="5"/>
  <c r="K313" i="5"/>
  <c r="K377" i="5"/>
  <c r="K363" i="5"/>
  <c r="K340" i="5"/>
  <c r="K317" i="5"/>
  <c r="K51" i="5"/>
  <c r="K358" i="5"/>
  <c r="K343" i="5"/>
  <c r="K321" i="5"/>
  <c r="K307" i="5"/>
  <c r="K371" i="5"/>
  <c r="K348" i="5"/>
  <c r="K325" i="5"/>
  <c r="K302" i="5"/>
  <c r="K366" i="5"/>
  <c r="K351" i="5"/>
  <c r="K318" i="5"/>
  <c r="K308" i="5"/>
  <c r="K349" i="5"/>
  <c r="K339" i="5"/>
  <c r="K380" i="5"/>
  <c r="K319" i="5"/>
  <c r="K329" i="5"/>
  <c r="K315" i="5"/>
  <c r="K379" i="5"/>
  <c r="K356" i="5"/>
  <c r="K333" i="5"/>
  <c r="K310" i="5"/>
  <c r="K374" i="5"/>
  <c r="K359" i="5"/>
  <c r="K337" i="5"/>
  <c r="K323" i="5"/>
  <c r="K300" i="5"/>
  <c r="K364" i="5"/>
  <c r="K341" i="5"/>
  <c r="K303" i="5"/>
  <c r="K345" i="5"/>
  <c r="K372" i="5"/>
  <c r="K311" i="5"/>
  <c r="K353" i="5"/>
  <c r="K334" i="5"/>
  <c r="K299" i="5"/>
  <c r="K291" i="5"/>
  <c r="K283" i="5"/>
  <c r="K275" i="5"/>
  <c r="K267" i="5"/>
  <c r="K259" i="5"/>
  <c r="K251" i="5"/>
  <c r="K243" i="5"/>
  <c r="K235" i="5"/>
  <c r="K227" i="5"/>
  <c r="K219" i="5"/>
  <c r="K211" i="5"/>
  <c r="K203" i="5"/>
  <c r="K171" i="5"/>
  <c r="K163" i="5"/>
  <c r="K155" i="5"/>
  <c r="K147" i="5"/>
  <c r="K139" i="5"/>
  <c r="K131" i="5"/>
  <c r="K123" i="5"/>
  <c r="K91" i="5"/>
  <c r="K43" i="5"/>
  <c r="K274" i="5"/>
  <c r="K218" i="5"/>
  <c r="K186" i="5"/>
  <c r="K154" i="5"/>
  <c r="K122" i="5"/>
  <c r="K296" i="5"/>
  <c r="K288" i="5"/>
  <c r="K280" i="5"/>
  <c r="K272" i="5"/>
  <c r="K264" i="5"/>
  <c r="K256" i="5"/>
  <c r="K248" i="5"/>
  <c r="K240" i="5"/>
  <c r="K232" i="5"/>
  <c r="K224" i="5"/>
  <c r="K216" i="5"/>
  <c r="K208" i="5"/>
  <c r="K200" i="5"/>
  <c r="K192" i="5"/>
  <c r="K184" i="5"/>
  <c r="K176" i="5"/>
  <c r="K168" i="5"/>
  <c r="K160" i="5"/>
  <c r="K152" i="5"/>
  <c r="K144" i="5"/>
  <c r="K136" i="5"/>
  <c r="K128" i="5"/>
  <c r="K120" i="5"/>
  <c r="K112" i="5"/>
  <c r="K104" i="5"/>
  <c r="K96" i="5"/>
  <c r="K88" i="5"/>
  <c r="K80" i="5"/>
  <c r="K72" i="5"/>
  <c r="K64" i="5"/>
  <c r="K56" i="5"/>
  <c r="K48" i="5"/>
  <c r="K40" i="5"/>
  <c r="K32" i="5"/>
  <c r="K24" i="5"/>
  <c r="K16" i="5"/>
  <c r="K7" i="5"/>
  <c r="K294" i="5"/>
  <c r="K270" i="5"/>
  <c r="K254" i="5"/>
  <c r="K238" i="5"/>
  <c r="K222" i="5"/>
  <c r="K206" i="5"/>
  <c r="K198" i="5"/>
  <c r="K182" i="5"/>
  <c r="K166" i="5"/>
  <c r="K150" i="5"/>
  <c r="K134" i="5"/>
  <c r="K118" i="5"/>
  <c r="K102" i="5"/>
  <c r="K86" i="5"/>
  <c r="K70" i="5"/>
  <c r="K54" i="5"/>
  <c r="K38" i="5"/>
  <c r="K22" i="5"/>
  <c r="K5" i="5"/>
  <c r="K179" i="5"/>
  <c r="K99" i="5"/>
  <c r="K67" i="5"/>
  <c r="K35" i="5"/>
  <c r="K11" i="5"/>
  <c r="K282" i="5"/>
  <c r="K234" i="5"/>
  <c r="K194" i="5"/>
  <c r="K162" i="5"/>
  <c r="K130" i="5"/>
  <c r="K295" i="5"/>
  <c r="K287" i="5"/>
  <c r="K279" i="5"/>
  <c r="K271" i="5"/>
  <c r="K263" i="5"/>
  <c r="K255" i="5"/>
  <c r="K247" i="5"/>
  <c r="K239" i="5"/>
  <c r="K231" i="5"/>
  <c r="K223" i="5"/>
  <c r="K215" i="5"/>
  <c r="K207" i="5"/>
  <c r="K199" i="5"/>
  <c r="K191" i="5"/>
  <c r="K183" i="5"/>
  <c r="K175" i="5"/>
  <c r="K167" i="5"/>
  <c r="K159" i="5"/>
  <c r="K151" i="5"/>
  <c r="K143" i="5"/>
  <c r="K135" i="5"/>
  <c r="K127" i="5"/>
  <c r="K119" i="5"/>
  <c r="K111" i="5"/>
  <c r="K103" i="5"/>
  <c r="K95" i="5"/>
  <c r="K87" i="5"/>
  <c r="K79" i="5"/>
  <c r="K71" i="5"/>
  <c r="K63" i="5"/>
  <c r="K55" i="5"/>
  <c r="K47" i="5"/>
  <c r="K39" i="5"/>
  <c r="K31" i="5"/>
  <c r="K23" i="5"/>
  <c r="K15" i="5"/>
  <c r="K6" i="5"/>
  <c r="K286" i="5"/>
  <c r="K278" i="5"/>
  <c r="K262" i="5"/>
  <c r="K246" i="5"/>
  <c r="K230" i="5"/>
  <c r="K214" i="5"/>
  <c r="K190" i="5"/>
  <c r="K174" i="5"/>
  <c r="K158" i="5"/>
  <c r="K142" i="5"/>
  <c r="K126" i="5"/>
  <c r="K110" i="5"/>
  <c r="K94" i="5"/>
  <c r="K78" i="5"/>
  <c r="K62" i="5"/>
  <c r="K46" i="5"/>
  <c r="K30" i="5"/>
  <c r="K14" i="5"/>
  <c r="K187" i="5"/>
  <c r="K107" i="5"/>
  <c r="K83" i="5"/>
  <c r="K59" i="5"/>
  <c r="K27" i="5"/>
  <c r="K298" i="5"/>
  <c r="K266" i="5"/>
  <c r="K250" i="5"/>
  <c r="K226" i="5"/>
  <c r="K202" i="5"/>
  <c r="K170" i="5"/>
  <c r="K138" i="5"/>
  <c r="K293" i="5"/>
  <c r="K285" i="5"/>
  <c r="K277" i="5"/>
  <c r="K269" i="5"/>
  <c r="K261" i="5"/>
  <c r="K253" i="5"/>
  <c r="K245" i="5"/>
  <c r="K237" i="5"/>
  <c r="K229" i="5"/>
  <c r="K221" i="5"/>
  <c r="K213" i="5"/>
  <c r="K205" i="5"/>
  <c r="K197" i="5"/>
  <c r="K189" i="5"/>
  <c r="K181" i="5"/>
  <c r="K173" i="5"/>
  <c r="K165" i="5"/>
  <c r="K157" i="5"/>
  <c r="K149" i="5"/>
  <c r="K141" i="5"/>
  <c r="K133" i="5"/>
  <c r="K125" i="5"/>
  <c r="K117" i="5"/>
  <c r="K109" i="5"/>
  <c r="K101" i="5"/>
  <c r="K93" i="5"/>
  <c r="K85" i="5"/>
  <c r="K77" i="5"/>
  <c r="K69" i="5"/>
  <c r="K61" i="5"/>
  <c r="K53" i="5"/>
  <c r="K45" i="5"/>
  <c r="K37" i="5"/>
  <c r="K29" i="5"/>
  <c r="K21" i="5"/>
  <c r="K13" i="5"/>
  <c r="K4" i="5"/>
  <c r="K292" i="5"/>
  <c r="K284" i="5"/>
  <c r="K276" i="5"/>
  <c r="K268" i="5"/>
  <c r="K260" i="5"/>
  <c r="K252" i="5"/>
  <c r="K244" i="5"/>
  <c r="K236" i="5"/>
  <c r="K228" i="5"/>
  <c r="K220" i="5"/>
  <c r="K212" i="5"/>
  <c r="K204" i="5"/>
  <c r="K196" i="5"/>
  <c r="K188" i="5"/>
  <c r="K180" i="5"/>
  <c r="K172" i="5"/>
  <c r="K164" i="5"/>
  <c r="K156" i="5"/>
  <c r="K148" i="5"/>
  <c r="K140" i="5"/>
  <c r="K132" i="5"/>
  <c r="K124" i="5"/>
  <c r="K116" i="5"/>
  <c r="K108" i="5"/>
  <c r="K100" i="5"/>
  <c r="K92" i="5"/>
  <c r="K84" i="5"/>
  <c r="K76" i="5"/>
  <c r="K68" i="5"/>
  <c r="K60" i="5"/>
  <c r="K52" i="5"/>
  <c r="K44" i="5"/>
  <c r="K36" i="5"/>
  <c r="K28" i="5"/>
  <c r="K20" i="5"/>
  <c r="K12" i="5"/>
  <c r="K8" i="5"/>
  <c r="K195" i="5"/>
  <c r="K115" i="5"/>
  <c r="K75" i="5"/>
  <c r="K19" i="5"/>
  <c r="K290" i="5"/>
  <c r="K258" i="5"/>
  <c r="K242" i="5"/>
  <c r="K210" i="5"/>
  <c r="K178" i="5"/>
  <c r="K146" i="5"/>
  <c r="K297" i="5"/>
  <c r="K233" i="5"/>
  <c r="K169" i="5"/>
  <c r="K113" i="5"/>
  <c r="K81" i="5"/>
  <c r="K49" i="5"/>
  <c r="K17" i="5"/>
  <c r="K289" i="5"/>
  <c r="K225" i="5"/>
  <c r="K161" i="5"/>
  <c r="K106" i="5"/>
  <c r="K74" i="5"/>
  <c r="K42" i="5"/>
  <c r="K10" i="5"/>
  <c r="K281" i="5"/>
  <c r="K73" i="5"/>
  <c r="K41" i="5"/>
  <c r="K273" i="5"/>
  <c r="K209" i="5"/>
  <c r="K145" i="5"/>
  <c r="K98" i="5"/>
  <c r="K66" i="5"/>
  <c r="K34" i="5"/>
  <c r="K217" i="5"/>
  <c r="K265" i="5"/>
  <c r="K201" i="5"/>
  <c r="K137" i="5"/>
  <c r="K97" i="5"/>
  <c r="K65" i="5"/>
  <c r="K33" i="5"/>
  <c r="K257" i="5"/>
  <c r="K193" i="5"/>
  <c r="K129" i="5"/>
  <c r="K90" i="5"/>
  <c r="K58" i="5"/>
  <c r="K26" i="5"/>
  <c r="K153" i="5"/>
  <c r="K249" i="5"/>
  <c r="K185" i="5"/>
  <c r="K121" i="5"/>
  <c r="K89" i="5"/>
  <c r="K57" i="5"/>
  <c r="K25" i="5"/>
  <c r="K241" i="5"/>
  <c r="K177" i="5"/>
  <c r="K114" i="5"/>
  <c r="K82" i="5"/>
  <c r="K50" i="5"/>
  <c r="K18" i="5"/>
  <c r="K105" i="5"/>
  <c r="K9" i="5"/>
  <c r="O16" i="1"/>
  <c r="J7" i="5" s="1"/>
  <c r="I115" i="1"/>
  <c r="I113" i="1"/>
  <c r="I111" i="1"/>
  <c r="I108" i="1"/>
  <c r="I105" i="1"/>
  <c r="I102" i="1"/>
  <c r="I100" i="1"/>
  <c r="I98" i="1"/>
  <c r="I96" i="1"/>
  <c r="I94" i="1"/>
  <c r="I91" i="1"/>
  <c r="I89" i="1"/>
  <c r="I87" i="1"/>
  <c r="I85" i="1"/>
  <c r="I83" i="1"/>
  <c r="I80" i="1"/>
  <c r="I78" i="1"/>
  <c r="I75" i="1"/>
  <c r="I72" i="1"/>
  <c r="I70" i="1"/>
  <c r="I68" i="1"/>
  <c r="I65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O7" i="1" l="1"/>
  <c r="F115" i="1"/>
  <c r="E115" i="1"/>
  <c r="F113" i="1"/>
  <c r="E113" i="1"/>
  <c r="F111" i="1"/>
  <c r="E111" i="1"/>
  <c r="F105" i="1"/>
  <c r="E105" i="1"/>
  <c r="F102" i="1"/>
  <c r="E102" i="1"/>
  <c r="F100" i="1"/>
  <c r="E100" i="1"/>
  <c r="F98" i="1"/>
  <c r="E98" i="1"/>
  <c r="F96" i="1"/>
  <c r="E96" i="1"/>
  <c r="F91" i="1"/>
  <c r="E91" i="1"/>
  <c r="F89" i="1"/>
  <c r="E89" i="1"/>
  <c r="F87" i="1" l="1"/>
  <c r="E87" i="1"/>
  <c r="F85" i="1"/>
  <c r="E85" i="1"/>
  <c r="F83" i="1"/>
  <c r="E83" i="1"/>
  <c r="F80" i="1"/>
  <c r="E80" i="1"/>
  <c r="F78" i="1"/>
  <c r="E78" i="1"/>
  <c r="F75" i="1"/>
  <c r="E75" i="1"/>
  <c r="F72" i="1"/>
  <c r="E72" i="1"/>
  <c r="F70" i="1"/>
  <c r="E70" i="1"/>
  <c r="F68" i="1"/>
  <c r="E68" i="1"/>
  <c r="F65" i="1"/>
  <c r="E65" i="1"/>
  <c r="E29" i="1"/>
  <c r="F29" i="1"/>
  <c r="F26" i="1"/>
  <c r="E26" i="1"/>
  <c r="F24" i="1"/>
  <c r="E24" i="1"/>
  <c r="F22" i="1"/>
  <c r="E22" i="1"/>
  <c r="F20" i="1"/>
  <c r="E20" i="1"/>
  <c r="F19" i="1"/>
  <c r="E19" i="1"/>
  <c r="F18" i="1" l="1"/>
  <c r="E18" i="1"/>
  <c r="F17" i="1"/>
  <c r="E17" i="1"/>
  <c r="F16" i="1"/>
  <c r="E16" i="1"/>
  <c r="F15" i="1"/>
  <c r="E15" i="1"/>
  <c r="F14" i="1"/>
  <c r="E14" i="1"/>
  <c r="F12" i="1"/>
  <c r="E12" i="1"/>
  <c r="F11" i="1"/>
  <c r="E11" i="1"/>
  <c r="F10" i="1"/>
  <c r="E10" i="1"/>
  <c r="F9" i="1"/>
  <c r="E9" i="1"/>
  <c r="M4" i="1" l="1"/>
  <c r="M6" i="1"/>
  <c r="O13" i="1"/>
  <c r="N19" i="1" l="1"/>
  <c r="I10" i="5" s="1"/>
  <c r="J4" i="5"/>
  <c r="R5" i="1"/>
  <c r="T5" i="1"/>
  <c r="T2" i="1"/>
  <c r="R2" i="1"/>
  <c r="J1" i="5" l="1"/>
  <c r="J2" i="5" s="1"/>
</calcChain>
</file>

<file path=xl/sharedStrings.xml><?xml version="1.0" encoding="utf-8"?>
<sst xmlns="http://schemas.openxmlformats.org/spreadsheetml/2006/main" count="2119" uniqueCount="646">
  <si>
    <t>As8h - Jc5d  flop chop</t>
  </si>
  <si>
    <t>A3c - KsTc - preflop  - win</t>
  </si>
  <si>
    <t>Ad2h - T5h - flop - win</t>
  </si>
  <si>
    <t>TdAc7h</t>
  </si>
  <si>
    <t>5d5s - ad8h - preflop - win</t>
  </si>
  <si>
    <t>KdQs - AsQh - preflop - lose</t>
  </si>
  <si>
    <t>KJs - 69h - preflop - win</t>
  </si>
  <si>
    <t>TdTc - KhAd - preflop - lose</t>
  </si>
  <si>
    <t>Ah5d - AcJc -   preflop - lose</t>
  </si>
  <si>
    <t>Kh3h - 9c9d - turn - lose</t>
  </si>
  <si>
    <t>2c9s3d 2h</t>
  </si>
  <si>
    <t>TsTc - QdQc - preflop - lose</t>
  </si>
  <si>
    <t>Kh9h - AcAs - preflop - lose</t>
  </si>
  <si>
    <t>KTs - TdTc - AsJh - flop - win</t>
  </si>
  <si>
    <t>7s9sjc</t>
  </si>
  <si>
    <t xml:space="preserve">KsKc JdJh - turn - lose </t>
  </si>
  <si>
    <t>9c Ad Kd  4d</t>
  </si>
  <si>
    <t>Ad7c - 3c3s - preflop - lose</t>
  </si>
  <si>
    <t>KcTh - Ac3s - preflop - lose</t>
  </si>
  <si>
    <t>AdQc - KsTs - turn - lose</t>
  </si>
  <si>
    <t>Qh8cAc Js</t>
  </si>
  <si>
    <t>Ac6s - As6d - flop - chop</t>
  </si>
  <si>
    <t>6h3sjd</t>
  </si>
  <si>
    <t>3s3c - AdQh - preflop - lose</t>
  </si>
  <si>
    <t>8dQh  - As7d - preflop - lose</t>
  </si>
  <si>
    <t>K4s - 89h - turn - lose</t>
  </si>
  <si>
    <t>Jh9cKh 4h</t>
  </si>
  <si>
    <t>AJh - KJs - turn - win</t>
  </si>
  <si>
    <t>4sAsAc - 3h</t>
  </si>
  <si>
    <t>AJh - AJs - preflop - chop</t>
  </si>
  <si>
    <t>AcAs - JcJs - preflop - win</t>
  </si>
  <si>
    <t>Kc8s - KsQc - preflop - lose</t>
  </si>
  <si>
    <t>ATh - A7d - preflop - win</t>
  </si>
  <si>
    <t>J8c - 37c - flop - lose</t>
  </si>
  <si>
    <t>9s3h7d</t>
  </si>
  <si>
    <t>QcKh - AsAd - 6d6h - preflop - lose</t>
  </si>
  <si>
    <t>JcJd - 2s2d - flop - win</t>
  </si>
  <si>
    <t>KhK6s</t>
  </si>
  <si>
    <t>AsJc Q6s - preflop - win</t>
  </si>
  <si>
    <t>TdTh - Jc9s - preflop - win</t>
  </si>
  <si>
    <t>AdKc - As9h - flop - win</t>
  </si>
  <si>
    <t>6sAcJh</t>
  </si>
  <si>
    <t>Js9d - 4hTs - turn - win</t>
  </si>
  <si>
    <t>587h 6c</t>
  </si>
  <si>
    <t>TdTc - Adcs - preflop - win</t>
  </si>
  <si>
    <t>3d7c - 4d8h - flop - win</t>
  </si>
  <si>
    <t>7h3c8d</t>
  </si>
  <si>
    <t>As5d - TsTc - preflop - win</t>
  </si>
  <si>
    <t>QhJd -  QJs - preflop - lose</t>
  </si>
  <si>
    <t>Ad8s - AsKh - preflop - win</t>
  </si>
  <si>
    <t>7c7h - KcKd - preflop  - win</t>
  </si>
  <si>
    <t>JdTh - Jc9c - flop - win</t>
  </si>
  <si>
    <t>9s8d7h</t>
  </si>
  <si>
    <t>AQd - K5h - preflop - lose</t>
  </si>
  <si>
    <t>8h8c - 5h5s - preflop - win</t>
  </si>
  <si>
    <t>6h6s - AhJc - preflop - lose</t>
  </si>
  <si>
    <t>7c7h - A4s - preflop - lose</t>
  </si>
  <si>
    <t>7h7s - 6c6h - flop - win</t>
  </si>
  <si>
    <t>5h8dTc</t>
  </si>
  <si>
    <t>JdTh - AKd - flop - win</t>
  </si>
  <si>
    <t>Qs9h6d</t>
  </si>
  <si>
    <t>AKc - KsJh - turn - win</t>
  </si>
  <si>
    <t>TJsQc 3s</t>
  </si>
  <si>
    <t>TcTs - AcJc - preflop - lose LIVE</t>
  </si>
  <si>
    <t>KhQs - KsTh - preflop - lose LIVE</t>
  </si>
  <si>
    <t>J2off - K2off - preflop - lose  LIVE</t>
  </si>
  <si>
    <t>QsTd - 8Th - preflop - lose</t>
  </si>
  <si>
    <t>AQs - K8c - preflop - lose</t>
  </si>
  <si>
    <t>KsQh - Jd9h - flop - lose</t>
  </si>
  <si>
    <t>7c4hJs</t>
  </si>
  <si>
    <t>7d7s - KsKh - flop - lose</t>
  </si>
  <si>
    <t>3c4d5h</t>
  </si>
  <si>
    <t>KQh - Kd9s - turn - win</t>
  </si>
  <si>
    <t>Td3Qc - Qd</t>
  </si>
  <si>
    <t>AdJc - KsKh - preflop - lose</t>
  </si>
  <si>
    <t>As2h - TdTh - preflop - lose</t>
  </si>
  <si>
    <t>6c6h- Kc8s - flop - win</t>
  </si>
  <si>
    <t>3cKs6d</t>
  </si>
  <si>
    <t>Td9c - 6d5h - flop - lose</t>
  </si>
  <si>
    <t>7hQd8h</t>
  </si>
  <si>
    <t>Jh8d - KsKh - turn - win</t>
  </si>
  <si>
    <t>8s2cJs 3s</t>
  </si>
  <si>
    <t>9d5c - 8s8h - flop - lose</t>
  </si>
  <si>
    <t>4h6c5d</t>
  </si>
  <si>
    <t>JhQc - AhJc - flop - win</t>
  </si>
  <si>
    <t>348c</t>
  </si>
  <si>
    <t>A8 - AK - flop - lose</t>
  </si>
  <si>
    <t>A93</t>
  </si>
  <si>
    <t>Prob. Win</t>
  </si>
  <si>
    <t>Prob Tie</t>
  </si>
  <si>
    <t>As</t>
  </si>
  <si>
    <t>8h</t>
  </si>
  <si>
    <t>Win</t>
  </si>
  <si>
    <t>Win = 1</t>
  </si>
  <si>
    <t>Tie = .5</t>
  </si>
  <si>
    <t>Lose = 0</t>
  </si>
  <si>
    <t>Mark's Cards</t>
  </si>
  <si>
    <t>AT7d</t>
  </si>
  <si>
    <t>Ac</t>
  </si>
  <si>
    <t>3c</t>
  </si>
  <si>
    <t>Ad</t>
  </si>
  <si>
    <t>2h</t>
  </si>
  <si>
    <t>5d</t>
  </si>
  <si>
    <t>5s</t>
  </si>
  <si>
    <t>Kd</t>
  </si>
  <si>
    <t>Qs</t>
  </si>
  <si>
    <t>Js</t>
  </si>
  <si>
    <t>Average Probability of a win:</t>
  </si>
  <si>
    <t>Actual Proportion of Wins</t>
  </si>
  <si>
    <t>Original Data</t>
  </si>
  <si>
    <t>Total Wins</t>
  </si>
  <si>
    <t>Total Games</t>
  </si>
  <si>
    <r>
      <t xml:space="preserve">Probability of </t>
    </r>
    <r>
      <rPr>
        <sz val="12"/>
        <color theme="1"/>
        <rFont val="Times New Roman"/>
        <family val="1"/>
      </rPr>
      <t>≤</t>
    </r>
    <r>
      <rPr>
        <sz val="12"/>
        <color theme="1"/>
        <rFont val="Times New Roman"/>
        <family val="2"/>
      </rPr>
      <t>Actual Proportion of Wins</t>
    </r>
  </si>
  <si>
    <t>Ks</t>
  </si>
  <si>
    <t>Td</t>
  </si>
  <si>
    <t>Tc</t>
  </si>
  <si>
    <t>Ts</t>
  </si>
  <si>
    <t>4s</t>
  </si>
  <si>
    <t>Ah</t>
  </si>
  <si>
    <t>Jh</t>
  </si>
  <si>
    <t>Th</t>
  </si>
  <si>
    <t>Qc</t>
  </si>
  <si>
    <t>Kh</t>
  </si>
  <si>
    <t>Qd</t>
  </si>
  <si>
    <t>Kc</t>
  </si>
  <si>
    <t>Live Games</t>
  </si>
  <si>
    <t>LIVE</t>
  </si>
  <si>
    <t>Prob Win or Tie</t>
  </si>
  <si>
    <t>Average Probability of a win or tie:</t>
  </si>
  <si>
    <t>Total Wins &amp; Ties</t>
  </si>
  <si>
    <t>Ties = .5</t>
  </si>
  <si>
    <t>Ties = 1</t>
  </si>
  <si>
    <t>Wins &amp; Ties (ties = 1)</t>
  </si>
  <si>
    <t>Normal approximation setting ties = 0.5</t>
  </si>
  <si>
    <t>Wins &amp; Ties (ties = s)</t>
  </si>
  <si>
    <t>Average Probability of a tie:</t>
  </si>
  <si>
    <t>Standard deviation of data</t>
  </si>
  <si>
    <t xml:space="preserve"> </t>
  </si>
  <si>
    <t>Actual Mean =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</si>
  <si>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</si>
  <si>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</si>
  <si>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</si>
  <si>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</si>
  <si>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</si>
  <si>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</si>
  <si>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</si>
  <si>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</si>
  <si>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</si>
  <si>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</si>
  <si>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</si>
  <si>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</si>
  <si>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</si>
  <si>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</si>
  <si>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Normal dist prob.</t>
  </si>
  <si>
    <t>Theoretical Variance</t>
  </si>
  <si>
    <t>Theoretical Stdev</t>
  </si>
  <si>
    <t>First 50 Hands: Win</t>
  </si>
  <si>
    <t>Qh</t>
  </si>
  <si>
    <t>A</t>
  </si>
  <si>
    <t>ThKc9s</t>
  </si>
  <si>
    <t>6d83c</t>
  </si>
  <si>
    <t>QdQ5s</t>
  </si>
  <si>
    <t>J8s9c</t>
  </si>
  <si>
    <t>7s8c3s</t>
  </si>
  <si>
    <t>8c3Th</t>
  </si>
  <si>
    <t>KdJ9s</t>
  </si>
  <si>
    <t>578d</t>
  </si>
  <si>
    <t>Qc7d4h</t>
  </si>
  <si>
    <t>TJh9s</t>
  </si>
  <si>
    <t>T4c5d</t>
  </si>
  <si>
    <t>AsJch8</t>
  </si>
  <si>
    <t>Jh9c7s</t>
  </si>
  <si>
    <t>KdTc5s</t>
  </si>
  <si>
    <t>AdKs9c</t>
  </si>
  <si>
    <t>Qh9dh</t>
  </si>
  <si>
    <t>Qd8h3c</t>
  </si>
  <si>
    <t>QsKdTh</t>
  </si>
  <si>
    <t>QcJhTs</t>
  </si>
  <si>
    <t>Jc6s2h</t>
  </si>
  <si>
    <t>45s7c</t>
  </si>
  <si>
    <t>6s7h2c</t>
  </si>
  <si>
    <t>JcK3d</t>
  </si>
  <si>
    <t>KTs4d</t>
  </si>
  <si>
    <t>k4cAs</t>
  </si>
  <si>
    <t>A64d</t>
  </si>
  <si>
    <t>8c8hTs</t>
  </si>
  <si>
    <t>Qc5d2s</t>
  </si>
  <si>
    <t>K6c6s</t>
  </si>
  <si>
    <t>Ah52s</t>
  </si>
  <si>
    <t>QTsAd</t>
  </si>
  <si>
    <t>567h</t>
  </si>
  <si>
    <t>A8d6s</t>
  </si>
  <si>
    <t>Th78s</t>
  </si>
  <si>
    <t>Q5d7c</t>
  </si>
  <si>
    <t>84s7d</t>
  </si>
  <si>
    <t>A8d7c</t>
  </si>
  <si>
    <t>KcQJs</t>
  </si>
  <si>
    <t>K4cJh</t>
  </si>
  <si>
    <t>AsT3c</t>
  </si>
  <si>
    <t>9hQdJs</t>
  </si>
  <si>
    <t>2h7c5d</t>
  </si>
  <si>
    <t>J3c9s</t>
  </si>
  <si>
    <t>4dKhKc</t>
  </si>
  <si>
    <t>KJc2h</t>
  </si>
  <si>
    <t>5h9d7c</t>
  </si>
  <si>
    <t>QJ3s</t>
  </si>
  <si>
    <t>KsJh2d</t>
  </si>
  <si>
    <t>7hT3s</t>
  </si>
  <si>
    <t>T4c2s</t>
  </si>
  <si>
    <t>92h8d</t>
  </si>
  <si>
    <t>T3c7h</t>
  </si>
  <si>
    <t>Jd94c</t>
  </si>
  <si>
    <t>Ah5s2c</t>
  </si>
  <si>
    <t>KhKc2s</t>
  </si>
  <si>
    <t>T82c</t>
  </si>
  <si>
    <t>As96h</t>
  </si>
  <si>
    <t>Ah24d</t>
  </si>
  <si>
    <t>AdJs5c</t>
  </si>
  <si>
    <t>Ac5d3h</t>
  </si>
  <si>
    <t>9s6hQc</t>
  </si>
  <si>
    <t>25d9c</t>
  </si>
  <si>
    <t>QKT</t>
  </si>
  <si>
    <t>K8sTc</t>
  </si>
  <si>
    <t>9d67s</t>
  </si>
  <si>
    <t>Jh7s6c</t>
  </si>
  <si>
    <t>56s5d</t>
  </si>
  <si>
    <t>AhTc4d</t>
  </si>
  <si>
    <t>A8d9c</t>
  </si>
  <si>
    <t>ATh8c</t>
  </si>
  <si>
    <t xml:space="preserve">AT7d </t>
  </si>
  <si>
    <t>AhQd - 8h8c - preflop - lose</t>
  </si>
  <si>
    <t>Ad7s - Qh8s - preflop - lose</t>
  </si>
  <si>
    <t>K4h - Ah3c - preflop - lose</t>
  </si>
  <si>
    <t>AsQh - KQc - preflop - win</t>
  </si>
  <si>
    <t>AhJd - KhKc - 7d7s - preflop - lose</t>
  </si>
  <si>
    <t>Jd3c - 8s8h - K7s - 4h4s - preflop - lose</t>
  </si>
  <si>
    <t>TsTc - KdKh - flop - lose</t>
  </si>
  <si>
    <t>AdJc - Ah7d - preflop - win</t>
  </si>
  <si>
    <t>KdQh - QdTh - preflop - win</t>
  </si>
  <si>
    <t>TsTc - ATd - preflop - lose</t>
  </si>
  <si>
    <t>QdKh - 8s9d - preflop - win</t>
  </si>
  <si>
    <t>AdAc - Kc9h - preflop - lose</t>
  </si>
  <si>
    <t>6c6d - AhJc - preflop - win</t>
  </si>
  <si>
    <t>AKh - QdQc - flop - lose</t>
  </si>
  <si>
    <t>Qh6c - 79d - flop - win</t>
  </si>
  <si>
    <t>89d - Ah7c - preflop - lose</t>
  </si>
  <si>
    <t>AdKc   - Q2c - preflop - lose</t>
  </si>
  <si>
    <t>AsJc  - KhTd - flop - lose</t>
  </si>
  <si>
    <t>KsKh - AcAh - preflop - lose</t>
  </si>
  <si>
    <t>AhKc - AcKd - preflop - chop</t>
  </si>
  <si>
    <t>7s6c - KcJs - turn - lose</t>
  </si>
  <si>
    <t xml:space="preserve">Kd67h  3s </t>
  </si>
  <si>
    <t>AcAs - AhKd - preflop - win</t>
  </si>
  <si>
    <t>4s4h - 8h8d - 6d6c - preflop - lose (I hit a freaking set on the flop!)</t>
  </si>
  <si>
    <t>KsKd - ATc - preflop - win</t>
  </si>
  <si>
    <t>AsQh -  Ah7s - preflop - win</t>
  </si>
  <si>
    <t>8c4h - 8d4d - turn - lose</t>
  </si>
  <si>
    <t>a5d3s 2d</t>
  </si>
  <si>
    <t>QhQd - 7c9h - turn - win</t>
  </si>
  <si>
    <t>T4c7d 3s</t>
  </si>
  <si>
    <t>Tc8s - JdTs - flop - win</t>
  </si>
  <si>
    <t>Qh7s - 4c4d - turn - win</t>
  </si>
  <si>
    <t>Kh2s7d  6c</t>
  </si>
  <si>
    <t>T2c - JdJh - flop - lose</t>
  </si>
  <si>
    <t>AdJh - KcKh - preflop - lose</t>
  </si>
  <si>
    <t>9dJh - As8h - flop - win</t>
  </si>
  <si>
    <t>2h2s - Ac9h - preflop - lose</t>
  </si>
  <si>
    <t>KhTc  - AcJh - preflop - lose</t>
  </si>
  <si>
    <t>K2c - 5h5d - KhQd - preflop - lose</t>
  </si>
  <si>
    <t>KQs  Ac7h - preflop - lose</t>
  </si>
  <si>
    <t>TcTs  - Ah7s - preflop - win</t>
  </si>
  <si>
    <t>As8h - Kd9h - Q9d - flop - lose</t>
  </si>
  <si>
    <t>QhQs  - KcKd - flop - win</t>
  </si>
  <si>
    <t>KTd - 7d7s - preflop - win</t>
  </si>
  <si>
    <t>5c5h - 7c7d  preflop - lose</t>
  </si>
  <si>
    <t>QcJd  - 4d9h - flop - win</t>
  </si>
  <si>
    <t>AcKs  - Ad6h - preflop - win</t>
  </si>
  <si>
    <t>QdJs - QTs - turn - lose</t>
  </si>
  <si>
    <t>6cQTh  9h</t>
  </si>
  <si>
    <t>QsTd - A6s - preflop - lose</t>
  </si>
  <si>
    <t>QdQh - 7d7h - flop - win</t>
  </si>
  <si>
    <t>AhJd - TdTs - preflop - lose (he flopped top set, improved to a full house, and then improved to QUADS!)</t>
  </si>
  <si>
    <t>AsKc - Ac9d - preflop - lose-</t>
  </si>
  <si>
    <t>Ad9s - ATc - flop - lose</t>
  </si>
  <si>
    <t>QhQc  - AhJd -  flop - win</t>
  </si>
  <si>
    <t>AcTh - As5 - flop - lose</t>
  </si>
  <si>
    <t>AhTc - 9h9d - preflop - lose</t>
  </si>
  <si>
    <t>AsJd JhKc - flop - win</t>
  </si>
  <si>
    <t>AsQd - A4h - flop - lose</t>
  </si>
  <si>
    <t>AsAd  - JcQh - turn - win</t>
  </si>
  <si>
    <t>83d5s  Jc</t>
  </si>
  <si>
    <t>AdQc - KcKh - flop - lose</t>
  </si>
  <si>
    <t>Ac9d  - A3s - preflop - lose</t>
  </si>
  <si>
    <t>QTd - AJc - flop - lose</t>
  </si>
  <si>
    <t>KsJc - AQs - preflop - win</t>
  </si>
  <si>
    <t>KsJc - Ah9s - preflop - lose</t>
  </si>
  <si>
    <t>KdKh - A2d - preflop - win</t>
  </si>
  <si>
    <t>AhTd - ATc - preflop - chop</t>
  </si>
  <si>
    <t>KsTd - AhJs - KdQh - flop - lose</t>
  </si>
  <si>
    <t>AQc  -  AdTh - preflop win</t>
  </si>
  <si>
    <t>KsKc - As7d - preflop - win</t>
  </si>
  <si>
    <t>K8s - A4h - preflop - lose</t>
  </si>
  <si>
    <t>KsKd - QcQs - preflop - win</t>
  </si>
  <si>
    <t>AdJs - 4h4s - preflop - lose</t>
  </si>
  <si>
    <t>AsKs - JcJs - turn - lose</t>
  </si>
  <si>
    <t>K4J  K</t>
  </si>
  <si>
    <t>Js6h  - J9h - flop - win</t>
  </si>
  <si>
    <t>8d3h - J7s - flop - lose</t>
  </si>
  <si>
    <t>8h4d - 57c - turn - win</t>
  </si>
  <si>
    <t>57c6h  Ah</t>
  </si>
  <si>
    <t>QdQh - AcAh - preflop - win</t>
  </si>
  <si>
    <t>KsKh - 7s7h - preflop - win</t>
  </si>
  <si>
    <t>Ac5s - AsJd - preflop - lose</t>
  </si>
  <si>
    <t>Ah4s - 58s - turn - win</t>
  </si>
  <si>
    <t>5oc7h  5d</t>
  </si>
  <si>
    <t>AhQs - A4c - preflop - win</t>
  </si>
  <si>
    <t>79s - 2d2h - flop - lose</t>
  </si>
  <si>
    <t>Ac7s - QdTh - preflop - lose</t>
  </si>
  <si>
    <t>3c3h - AdAc - flop - lose</t>
  </si>
  <si>
    <t>3d3s  - KhJd - preflop - win</t>
  </si>
  <si>
    <t>QTc - 8c8d - preflop - lose</t>
  </si>
  <si>
    <t>T3s - 4c7h - turn - win</t>
  </si>
  <si>
    <t>8c95s  6s</t>
  </si>
  <si>
    <t>Q8s - 5c4s - flop - win</t>
  </si>
  <si>
    <t>AcTd - Kh9c - preflop - win</t>
  </si>
  <si>
    <t>QdJc - KdTc - preflop - lose</t>
  </si>
  <si>
    <t>KsKd - JhTc - preflop - lose</t>
  </si>
  <si>
    <t>6s6h  - Ad9s - preflop - lose</t>
  </si>
  <si>
    <t>8d5c - Ah3d - preflop - lose</t>
  </si>
  <si>
    <t>QhTd - 6d8h - preflop - win</t>
  </si>
  <si>
    <t>AsTc - Ts9d - turn - win</t>
  </si>
  <si>
    <t>Q7s7h  4s</t>
  </si>
  <si>
    <t>k4d q5c flop  win</t>
  </si>
  <si>
    <t>AsJd - QsQh - flop - win</t>
  </si>
  <si>
    <t>KcJs - A4Ks - preflop - lose</t>
  </si>
  <si>
    <t>QJh - 6h8d - preflop - win</t>
  </si>
  <si>
    <t>AQs - 4h5s - flop - win</t>
  </si>
  <si>
    <t>JsJd  - KsKd - flop - lose</t>
  </si>
  <si>
    <t>8c8d - JcJs - 5c5s - preflop - lose</t>
  </si>
  <si>
    <t>KcKs - Ac6s - turn - win</t>
  </si>
  <si>
    <t>TcTdTh   6d</t>
  </si>
  <si>
    <t>AsQh - KTh - preflop - win</t>
  </si>
  <si>
    <t>AsAd - KcQd - preflop - win</t>
  </si>
  <si>
    <t>AhKd - JhQc - preflop - lose</t>
  </si>
  <si>
    <t>Ad9h - QsTh - preflop - win</t>
  </si>
  <si>
    <t>8c8d - Ac3s - K3d - preflop - win</t>
  </si>
  <si>
    <t>Ad3c - 46h - turn - lose</t>
  </si>
  <si>
    <t>35h4c  4s</t>
  </si>
  <si>
    <t>Ad4c - JcTd - preflop - win</t>
  </si>
  <si>
    <t>A8c - KhTd - preflop - win</t>
  </si>
  <si>
    <t>2h2d - A9h - preflop - win</t>
  </si>
  <si>
    <t>J9c - QdTs - turn - win</t>
  </si>
  <si>
    <t>Q2cTd   3c</t>
  </si>
  <si>
    <t>KcJh - AsQd - preflop - lose</t>
  </si>
  <si>
    <t>KsJc - Kd5s - flop - chop</t>
  </si>
  <si>
    <t>JhJs - AKh - preflop - win</t>
  </si>
  <si>
    <t>KsTh - Ad9h - preflop - lose</t>
  </si>
  <si>
    <t>QdKs - JcJd - preflop - lose</t>
  </si>
  <si>
    <t>JdJc - T4d - turn - win</t>
  </si>
  <si>
    <t>Th6c6d  7s</t>
  </si>
  <si>
    <t>QdJc - QcQs - preflop - win</t>
  </si>
  <si>
    <t>Tc5h  - Ad4s - flop - lose</t>
  </si>
  <si>
    <t>Qh6d - 7d7c - flop - win</t>
  </si>
  <si>
    <t>Qh9s - AhKd - flop - win</t>
  </si>
  <si>
    <t>8h6d - As9c - flop - win</t>
  </si>
  <si>
    <t>QsQc - Td8c - flop - win</t>
  </si>
  <si>
    <t>KhTc  - Ad6h - preflop - lose</t>
  </si>
  <si>
    <t>Qc2d - Q3s - flop - win</t>
  </si>
  <si>
    <t>AdQh  - KcTd - preflop - win</t>
  </si>
  <si>
    <t>8d9h  - AcKh - flop - win</t>
  </si>
  <si>
    <t>TcTs - AhJc - preflop - win</t>
  </si>
  <si>
    <t>TJc - 6h7d - preflop - win</t>
  </si>
  <si>
    <t>AhKc - As5c - flop - win</t>
  </si>
  <si>
    <t>KcJs - AJh - preflop - win</t>
  </si>
  <si>
    <t>53d - AdAh - turn - win</t>
  </si>
  <si>
    <t>36c5s  9h</t>
  </si>
  <si>
    <t>AdKh - TdTh - preflop - lose</t>
  </si>
  <si>
    <t>AhKs - T9h - flop - lose</t>
  </si>
  <si>
    <t>KQd - Q9c - turn - win</t>
  </si>
  <si>
    <t>9dThJc  2s</t>
  </si>
  <si>
    <t>AhQd - AdAc - preflop - lose</t>
  </si>
  <si>
    <t>Q9d  - AsTc - turn - win</t>
  </si>
  <si>
    <t>A9cQh  3h</t>
  </si>
  <si>
    <t>KQd - QTc - flop - lose</t>
  </si>
  <si>
    <t>AhAc - Kd8c - JhTd - flop - win</t>
  </si>
  <si>
    <t>Ts2c - Qh7c - flop - lose</t>
  </si>
  <si>
    <t>6d6s - KdQc - preflop - lose</t>
  </si>
  <si>
    <t>Kh9s - Jh3d - preflop - win</t>
  </si>
  <si>
    <t>AcJd - K9s - flop - win</t>
  </si>
  <si>
    <t>KcKh - 9c9d - flop - lose</t>
  </si>
  <si>
    <t>A8d - 95d - preflop - lose</t>
  </si>
  <si>
    <t>AQh - ThTs - preflop - lose</t>
  </si>
  <si>
    <t>JhJd - 7s7d - preflop - win</t>
  </si>
  <si>
    <t>AJd - AQh - preflop - lose</t>
  </si>
  <si>
    <t>Kd6h - AdQh - flop - win</t>
  </si>
  <si>
    <t>QcJh - A7h - preflop - win</t>
  </si>
  <si>
    <t>QQ -  AQo - 22 - preflop - win</t>
  </si>
  <si>
    <t>K2o - A7o - preflop - lose</t>
  </si>
  <si>
    <t>AsTh - KsQh - preflop - win</t>
  </si>
  <si>
    <t>AJs - 5s5c - preflop - win</t>
  </si>
  <si>
    <t>AcKd - KhJd - flop - lose</t>
  </si>
  <si>
    <t>8h3d - AdTh - turn - win</t>
  </si>
  <si>
    <t>A3c3h  Qs</t>
  </si>
  <si>
    <t>AhJs  - KcKh - preflop - lose</t>
  </si>
  <si>
    <t>Ad8c - Qh5s - Ac3h - turn - win</t>
  </si>
  <si>
    <t>Q8s8d  2h</t>
  </si>
  <si>
    <t>8s7h - Qs9c - flop - lose</t>
  </si>
  <si>
    <t>9d9s - 4d4h - preflop - win</t>
  </si>
  <si>
    <t>KQd - JhKc - flop - win</t>
  </si>
  <si>
    <t>AdAs - K7d - flop - lose</t>
  </si>
  <si>
    <t>6c6s - AsAh - preflop - win</t>
  </si>
  <si>
    <t>KhKc - 4d4c - preflop - win</t>
  </si>
  <si>
    <t>2s2h - KTc - preflop - win</t>
  </si>
  <si>
    <t>KhTc - 9h9s - preflop - lose</t>
  </si>
  <si>
    <t>QJc - K8d - preflop - lose</t>
  </si>
  <si>
    <t>AhKd - 3c3s - preflop - win</t>
  </si>
  <si>
    <t>JsJc - TsTc - preflop - win</t>
  </si>
  <si>
    <t>AcQs - 9c9d - preflop - win</t>
  </si>
  <si>
    <t>JsJd - KQc - preflop - win</t>
  </si>
  <si>
    <t>AsAh - K7d - flop - win</t>
  </si>
  <si>
    <t>KJs - Q3s - preflop - win</t>
  </si>
  <si>
    <t>AcTd - QJc - flop - lose</t>
  </si>
  <si>
    <t>T8h - Q9s - flop - lose</t>
  </si>
  <si>
    <t>ATh - KQh - flop - lose</t>
  </si>
  <si>
    <t>AQc - JcJd - preflop - win</t>
  </si>
  <si>
    <t>Ts3d - KJs - preflop - win</t>
  </si>
  <si>
    <t>8s8c - KTs - preflop - lose</t>
  </si>
  <si>
    <t>A8s - KQh - QdTs - preflop - lose</t>
  </si>
  <si>
    <t>AcKd - KcQh - preflop - win</t>
  </si>
  <si>
    <t>KdTh - AQc - preflop - win</t>
  </si>
  <si>
    <t>9h2s - Jc4d - flop - lose</t>
  </si>
  <si>
    <t>AsKh - AQh - preflop - win</t>
  </si>
  <si>
    <t>KJs - Kd6s - preflop - win</t>
  </si>
  <si>
    <t>A6s - 4s2h - flop - win</t>
  </si>
  <si>
    <t>AsTc - AcKh - preflop - win</t>
  </si>
  <si>
    <t>AsAh - Ad8h - turn - win</t>
  </si>
  <si>
    <t>J2h8d  Qc</t>
  </si>
  <si>
    <t>KsQd - Qs9d - preflop - win</t>
  </si>
  <si>
    <t>Ks3c - 7h4s - turn - win</t>
  </si>
  <si>
    <t>83s7d  Kh</t>
  </si>
  <si>
    <t>As7d - Ks4d - flop - lose</t>
  </si>
  <si>
    <t>Ad8h - KsJc - preflop - lose</t>
  </si>
  <si>
    <t>AdQh - KdTh - preflop - win</t>
  </si>
  <si>
    <t>QJd - ThTs - preflop - win</t>
  </si>
  <si>
    <t>Jc8h - 7d4c - preflop - win</t>
  </si>
  <si>
    <t>AsTc - KdKh - preflop - lose</t>
  </si>
  <si>
    <t>Ad3c - A8s - preflop - chop</t>
  </si>
  <si>
    <t>3d3h - QTc - preflop - win</t>
  </si>
  <si>
    <t>Qs5c - Ad7c - flop - lose</t>
  </si>
  <si>
    <t>QhJc - 7h7c - A3c - preflop - lose</t>
  </si>
  <si>
    <t>AdAc - AJs - preflop - win</t>
  </si>
  <si>
    <t>KdJc - Qh3s - preflop - lose</t>
  </si>
  <si>
    <t>Jh4 - Kc5h - preflop - win</t>
  </si>
  <si>
    <t>KsTd - AJh - preflop - win</t>
  </si>
  <si>
    <t>Ac6h - K4d - preflop - lose</t>
  </si>
  <si>
    <t>AhKc - KJs - flop - win</t>
  </si>
  <si>
    <t>AdKs - Jc6h- flop - win</t>
  </si>
  <si>
    <t>78c - Ks2c - turn - lose</t>
  </si>
  <si>
    <t>KTd9c  2h</t>
  </si>
  <si>
    <t>AcQd - 67h - flop - win</t>
  </si>
  <si>
    <t>KcKd - 6h6d - preflop - win</t>
  </si>
  <si>
    <t>ATc - 7h4d - preflop - win</t>
  </si>
  <si>
    <t>As6d - 5h8c - flop - win</t>
  </si>
  <si>
    <t>85s - Jc9h - preflop - win</t>
  </si>
  <si>
    <t>9d9c - JTh- flop - lose</t>
  </si>
  <si>
    <t>Kd9c - 9d9s - preflop - win</t>
  </si>
  <si>
    <t>3h3d - KcTh - preflop - win</t>
  </si>
  <si>
    <t>KhKd - Th6s - preflop - win</t>
  </si>
  <si>
    <t>Ac9d - AKs - preflop - lose</t>
  </si>
  <si>
    <t>KhJs - 5c4s - preflop - lose</t>
  </si>
  <si>
    <t>KJd - Qh5s - flop - lose</t>
  </si>
  <si>
    <t>A8s - A2d - preflop - win</t>
  </si>
  <si>
    <t>QcJh - AdAc - preflop - lose</t>
  </si>
  <si>
    <t>ThTd - AsTc - flop - win</t>
  </si>
  <si>
    <t>9Td - AsKh - preflop - lose</t>
  </si>
  <si>
    <t>KhKc - 97s - flop - win</t>
  </si>
  <si>
    <t>JhJd - A7s - preflop - win</t>
  </si>
  <si>
    <t>A9c - Q7h - flop - win</t>
  </si>
  <si>
    <t>7d9c - 3c5s - turn - win</t>
  </si>
  <si>
    <t>42c9d  Th</t>
  </si>
  <si>
    <t>AQs - Q9c - preflop - win</t>
  </si>
  <si>
    <t>QdTc - AKd - turn - lose</t>
  </si>
  <si>
    <t>AK7c - 9h</t>
  </si>
  <si>
    <t>5s5h - QcQh - flop - lose</t>
  </si>
  <si>
    <t>AsTd - QsQd - preflop - lose</t>
  </si>
  <si>
    <t>A9s - Kh9c - preflop - win</t>
  </si>
  <si>
    <t>TcTd - Q8d - turn - lose (!!!!!!!!!!!!!!)  88.64</t>
  </si>
  <si>
    <t>8h4s2c  6s</t>
  </si>
  <si>
    <t>KdTs - Td9c - turn - win  84.09</t>
  </si>
  <si>
    <t>JdTh2s  Jh</t>
  </si>
  <si>
    <t>KhKd - 6s7h - turn - lose (!!!!!!!!!!!!!!!!!!!!) 81.82</t>
  </si>
  <si>
    <t>8d9s9c  Qs</t>
  </si>
  <si>
    <t>AsAd - 3s3d - flop - win 82.17</t>
  </si>
  <si>
    <t>Ad8c - 23c - flop - lose (!!!!!!!!!!!!!!!!!!!!!!!) 78.59</t>
  </si>
  <si>
    <t>AcQh - ATs - flop - lose (!!!!!!!!!!!!!!!!) 66.25</t>
  </si>
  <si>
    <t>TsTc - AsJc - flop - win (yay!) 56.39</t>
  </si>
  <si>
    <t xml:space="preserve">AKh - 7c7d - preflop - lose 47.71  (flopped top two pair!) </t>
  </si>
  <si>
    <t>QcTh - J8h - preflop - win  61.15</t>
  </si>
  <si>
    <t>Ac8h - KcQh - preflop - lose  57.25</t>
  </si>
  <si>
    <t>AdAc - As7h - preflop - lose  92.1 (I give up)</t>
  </si>
  <si>
    <t>Total Ties</t>
  </si>
  <si>
    <t>sum wins</t>
  </si>
  <si>
    <t>Max Prob Win</t>
  </si>
  <si>
    <t>Max Prob Tie</t>
  </si>
  <si>
    <t>entered as KcJs &amp; AdKs</t>
  </si>
  <si>
    <t xml:space="preserve">Theoretical mean = </t>
  </si>
  <si>
    <t>No</t>
  </si>
  <si>
    <t>Actual Proportion of Ties</t>
  </si>
  <si>
    <t>Prob. Of Ties</t>
  </si>
  <si>
    <t>To establish a diff of 0.05 or greater exists:</t>
  </si>
  <si>
    <t>Simulated Results</t>
  </si>
  <si>
    <t>Prob of Cum % Sim Wins</t>
  </si>
  <si>
    <t>Prob Loss</t>
  </si>
  <si>
    <t>Actual Wins</t>
  </si>
  <si>
    <t>Actual Ties</t>
  </si>
  <si>
    <t>Actual Losses</t>
  </si>
  <si>
    <t>\</t>
  </si>
  <si>
    <t>Theoretical Mean computed cummulatively</t>
  </si>
  <si>
    <t>AhAc   - 8h7c  - flop - win</t>
  </si>
  <si>
    <t>Q3s2h</t>
  </si>
  <si>
    <t>Kd3h - Kc2h - turn - lose  - 6.82</t>
  </si>
  <si>
    <t>K6h2c  7s</t>
  </si>
  <si>
    <t>AdKc QdKs - preflop - lose 74.24</t>
  </si>
  <si>
    <t>AdAc - KsKh - preflop - win (yay!)</t>
  </si>
  <si>
    <t xml:space="preserve">4h4s - 9d9c - flop - win </t>
  </si>
  <si>
    <t>54c5h</t>
  </si>
  <si>
    <t>2h2d  - Ad8s - preflop - win</t>
  </si>
  <si>
    <t>TdTs - Ad8c - 75d - win !!!!</t>
  </si>
  <si>
    <t>Kd8h - AdKc - flop - win</t>
  </si>
  <si>
    <t>Ks8d3c</t>
  </si>
  <si>
    <t>AQh - AsKh - preflop - win</t>
  </si>
  <si>
    <t>Jc4h - KQd - Ts9d - flop - win</t>
  </si>
  <si>
    <t>QhJs4c</t>
  </si>
  <si>
    <t>7d7c - Jh4d - preflop - lose</t>
  </si>
  <si>
    <t>2h2s - As4d - turn - win</t>
  </si>
  <si>
    <t>Td5s4h  2c</t>
  </si>
  <si>
    <t>QcJh  - KdTs - flop - win</t>
  </si>
  <si>
    <t>9dTJc</t>
  </si>
  <si>
    <t>AKs - AdQh - preflop - lose</t>
  </si>
  <si>
    <t>96d - JsJh - flop - lose</t>
  </si>
  <si>
    <t>3s6c8h</t>
  </si>
  <si>
    <t>TsTh - AKh - preflop - win</t>
  </si>
  <si>
    <t>A9h - JhTs - preflop - lose</t>
  </si>
  <si>
    <t>AcAs  - 66 - J5h - flop - lose</t>
  </si>
  <si>
    <t>J54</t>
  </si>
  <si>
    <t>AKc - JsJh - flop - lose</t>
  </si>
  <si>
    <t>Jc42h</t>
  </si>
  <si>
    <t>7h7d - J8s - preflop - win</t>
  </si>
  <si>
    <t>TcTs - Th9s - turn - win</t>
  </si>
  <si>
    <t>KTd6c  7h</t>
  </si>
  <si>
    <t>6c6d - KhKd - preflop - lose</t>
  </si>
  <si>
    <t>Th5d - Ks7d - preflop - lose</t>
  </si>
  <si>
    <t>AQs - 5s5h - preflop - win</t>
  </si>
  <si>
    <t>A3c - Ah9s - flop - chop</t>
  </si>
  <si>
    <t>JTcTh</t>
  </si>
  <si>
    <t>Ah9d - Ad9h - preflop - chop</t>
  </si>
  <si>
    <t>AdKc - A9s - preflop - chop</t>
  </si>
  <si>
    <t>Ah9c - 8h8c - preflop - lose</t>
  </si>
  <si>
    <t>AhTd - AsJh - turn - win</t>
  </si>
  <si>
    <t>AdTc6s   6c</t>
  </si>
  <si>
    <t>KhQc - AJh - preflop - win</t>
  </si>
  <si>
    <t>KsTd - QsJd - preflop - win</t>
  </si>
  <si>
    <t>8c8h - Ad5c - preflop - win</t>
  </si>
  <si>
    <t>AsAc - AdTh - preflop - win</t>
  </si>
  <si>
    <t>4s4d - JcJd - flop - win</t>
  </si>
  <si>
    <t>84hQs</t>
  </si>
  <si>
    <t>AhAs - KhKc - flop - win</t>
  </si>
  <si>
    <t>8d85s</t>
  </si>
  <si>
    <t>KTh - Kd9s - preflop - win</t>
  </si>
  <si>
    <t>KsQc - 9c9h - preflop - win</t>
  </si>
  <si>
    <t>K4h - Td9h - preflop - win</t>
  </si>
  <si>
    <t>AJs - 7d7c - preflop - lose</t>
  </si>
  <si>
    <t>A8s - 2d2c - flop - lose</t>
  </si>
  <si>
    <t>T82h</t>
  </si>
  <si>
    <t>7S7h - 74c - turn - win</t>
  </si>
  <si>
    <t>98d5c  7d</t>
  </si>
  <si>
    <t>T9h - KcKs - flop - lose</t>
  </si>
  <si>
    <t>T3d4h</t>
  </si>
  <si>
    <t>AQs - AQd - flop - chop</t>
  </si>
  <si>
    <t>A7c9s</t>
  </si>
  <si>
    <t>KhQd - KJc - flop - win</t>
  </si>
  <si>
    <t>Kd9c6s</t>
  </si>
  <si>
    <t>AdAh - JTc - flop - win</t>
  </si>
  <si>
    <t>QsAcJd</t>
  </si>
  <si>
    <t>AcTs - 3d3s - turn - lose</t>
  </si>
  <si>
    <t>Th3c5s  Qc</t>
  </si>
  <si>
    <t>JcJs - Ac2h - preflop - win</t>
  </si>
  <si>
    <t>KhKc - AdJs - preflop - win</t>
  </si>
  <si>
    <t>8c7s - 72h - turn - win</t>
  </si>
  <si>
    <t>Jh7d2s  8h</t>
  </si>
  <si>
    <t>AdJs - JdJc - preflop - lose</t>
  </si>
  <si>
    <t>JsJd - TcTd - flop - win</t>
  </si>
  <si>
    <t>Qd6s3h</t>
  </si>
  <si>
    <t>JcJd - AsJh - preflop - win</t>
  </si>
  <si>
    <t>2s8d - J7h - flop - win</t>
  </si>
  <si>
    <t>Ah6s7d</t>
  </si>
  <si>
    <t>8h6c - AdAs - flop - lose</t>
  </si>
  <si>
    <t>3d2c6h</t>
  </si>
  <si>
    <t>KhTs - Js6c - turn - win</t>
  </si>
  <si>
    <t>T7h8s  Ac</t>
  </si>
  <si>
    <t>J9d - K2c - flop - win</t>
  </si>
  <si>
    <t>J7c3d</t>
  </si>
  <si>
    <t>KhKc - Q9h - turn - win</t>
  </si>
  <si>
    <t>Qc7s2h  6h</t>
  </si>
  <si>
    <t>Ah3c - Qs9h - preflop - win</t>
  </si>
  <si>
    <t>JTc - QcTs - preflop - win</t>
  </si>
  <si>
    <t>QdQh - T9c - flop - lose</t>
  </si>
  <si>
    <t>T43s</t>
  </si>
  <si>
    <t>AcAh - 2c2h - preflop - lose - 82.6% :(</t>
  </si>
  <si>
    <t>AcAs - KJs - preflop - win</t>
  </si>
  <si>
    <t>A7d - T9d - flop - win</t>
  </si>
  <si>
    <t>AcJhQd</t>
  </si>
  <si>
    <t>2d9h - Qd6h - flop - lose</t>
  </si>
  <si>
    <t>KdQh6s</t>
  </si>
  <si>
    <t>Ac5s - KJc - preflop - lose</t>
  </si>
  <si>
    <t>Qh6s - KcAs - preflop - lose</t>
  </si>
  <si>
    <t>KTc - As7d - turn - win</t>
  </si>
  <si>
    <t>AcKsTd 9d</t>
  </si>
  <si>
    <t>KdQh - A9s - preflop - lose</t>
  </si>
  <si>
    <t>K8h - 45d - preflop - win</t>
  </si>
  <si>
    <t>Ad2h - J8d - flop - win</t>
  </si>
  <si>
    <t>T5dAs</t>
  </si>
  <si>
    <t>5d5s - AdTh - preflop - lose</t>
  </si>
  <si>
    <t>KQd - Ad4s - preflop - lose</t>
  </si>
  <si>
    <t>AdTh - 82h - flop - lose</t>
  </si>
  <si>
    <t>2c6h9s</t>
  </si>
  <si>
    <t>78h - AcJd - flop - lose</t>
  </si>
  <si>
    <t>6c8d9s</t>
  </si>
  <si>
    <t>9h9c - 8h8d - preflop - lose</t>
  </si>
  <si>
    <t xml:space="preserve">AhTs  - QdTh - preflop - win </t>
  </si>
  <si>
    <t>KhKs - AQh - preflop - lose</t>
  </si>
  <si>
    <t>KsKd - Ah6d - 9d3c - preflop - win</t>
  </si>
  <si>
    <t>KsTc - AsQc - turn - win</t>
  </si>
  <si>
    <t>8d25c  Td</t>
  </si>
  <si>
    <t>ATc  - Ad7h - preflop - win</t>
  </si>
  <si>
    <t>Ks4d -  Kc7h - turn - lose !!!!!!!!!!!!!!!!!!!!!!</t>
  </si>
  <si>
    <t>K4h4s  Kd</t>
  </si>
  <si>
    <t>FUCK!!!!!!!!!!!!!!!!!!!!!!!!!!!!!!!!!!!!!!!!!!!!!!!!!</t>
  </si>
  <si>
    <t>Ad8s  - 4s4c - preflop - lose</t>
  </si>
  <si>
    <t>Cummulative Average Prob of win computed from hands actually played</t>
  </si>
  <si>
    <t>Cummulative % sim wins</t>
  </si>
  <si>
    <t>Cummulative % actual wins</t>
  </si>
  <si>
    <t>Running probility of 50 hands</t>
  </si>
  <si>
    <t>Running Average Wins of 50 hands</t>
  </si>
  <si>
    <t>`</t>
  </si>
  <si>
    <t>Random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</si>
</sst>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0.0000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2"/>
    </font>
    <font>
      <i/>
      <sz val="12"/>
      <color theme="1"/>
      <name val="Times New Roman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0" fontId="6" fillId="0" borderId="0"/>
  </cellStyleXfs>
  <cellXfs count="25">
    <xf numFmtId="0" fontId="0" fillId="0" borderId="0" xfId="0"/>
    <xf numFmtId="164" fontId="2" fillId="0" borderId="0" xfId="2"/>
    <xf numFmtId="164" fontId="2" fillId="0" borderId="0" xfId="2" applyFill="1"/>
    <xf numFmtId="164" fontId="0" fillId="0" borderId="0" xfId="0" applyNumberFormat="1"/>
    <xf numFmtId="0" fontId="0" fillId="0" borderId="0" xfId="0" applyAlignment="1">
      <alignment wrapText="1"/>
    </xf>
    <xf numFmtId="164" fontId="2" fillId="0" borderId="0" xfId="2" applyAlignment="1">
      <alignment vertical="center"/>
    </xf>
    <xf numFmtId="0" fontId="0" fillId="0" borderId="0" xfId="0" applyAlignment="1">
      <alignment vertical="center"/>
    </xf>
    <xf numFmtId="164" fontId="2" fillId="0" borderId="0" xfId="2" applyFill="1" applyAlignment="1">
      <alignment vertical="center"/>
    </xf>
    <xf numFmtId="164" fontId="2" fillId="0" borderId="0" xfId="2" applyAlignment="1">
      <alignment horizontal="right"/>
    </xf>
    <xf numFmtId="0" fontId="0" fillId="0" borderId="0" xfId="0" applyFill="1"/>
    <xf numFmtId="0" fontId="4" fillId="0" borderId="0" xfId="0" applyFont="1"/>
    <xf numFmtId="164" fontId="2" fillId="0" borderId="0" xfId="2" applyAlignment="1">
      <alignment wrapText="1"/>
    </xf>
    <xf numFmtId="164" fontId="2" fillId="0" borderId="0" xfId="2" applyAlignment="1">
      <alignment vertical="center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Continuous"/>
    </xf>
    <xf numFmtId="165" fontId="2" fillId="0" borderId="0" xfId="2" applyNumberFormat="1"/>
    <xf numFmtId="0" fontId="2" fillId="0" borderId="0" xfId="2" applyNumberFormat="1"/>
    <xf numFmtId="164" fontId="2" fillId="0" borderId="0" xfId="2" applyFill="1" applyAlignment="1">
      <alignment horizontal="right"/>
    </xf>
    <xf numFmtId="0" fontId="0" fillId="0" borderId="0" xfId="0" applyFont="1" applyFill="1"/>
    <xf numFmtId="164" fontId="0" fillId="0" borderId="0" xfId="0" applyNumberFormat="1" applyAlignment="1">
      <alignment horizontal="center" vertical="center"/>
    </xf>
    <xf numFmtId="164" fontId="2" fillId="0" borderId="0" xfId="2" applyFill="1" applyAlignment="1">
      <alignment vertical="top" wrapText="1"/>
    </xf>
    <xf numFmtId="165" fontId="0" fillId="0" borderId="0" xfId="0" applyNumberFormat="1"/>
    <xf numFmtId="164" fontId="0" fillId="0" borderId="0" xfId="0" applyNumberFormat="1" applyAlignment="1">
      <alignment vertical="center"/>
    </xf>
    <xf numFmtId="164" fontId="2" fillId="0" borderId="0" xfId="2" applyFill="1" applyAlignment="1">
      <alignment horizontal="center" vertical="top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Mark's</a:t>
            </a:r>
            <a:r>
              <a:rPr lang="en-US" baseline="0"/>
              <a:t> All-In Poker Hands starting Jan 2013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 % Analysis'!$G$1</c:f>
              <c:strCache>
                <c:ptCount val="1"/>
                <c:pt idx="0">
                  <c:v>Cummulative % actual wins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'Cum % Analysis'!$A$2:$A$366</c:f>
              <c:numCache>
                <c:formatCode>[$-409]General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 formatCode="General">
                  <c:v>28</c:v>
                </c:pt>
                <c:pt idx="28" formatCode="General">
                  <c:v>29</c:v>
                </c:pt>
                <c:pt idx="29" formatCode="General">
                  <c:v>30</c:v>
                </c:pt>
                <c:pt idx="30" formatCode="General">
                  <c:v>31</c:v>
                </c:pt>
                <c:pt idx="31" formatCode="General">
                  <c:v>32</c:v>
                </c:pt>
                <c:pt idx="32" formatCode="General">
                  <c:v>33</c:v>
                </c:pt>
                <c:pt idx="33" formatCode="General">
                  <c:v>34</c:v>
                </c:pt>
                <c:pt idx="34" formatCode="General">
                  <c:v>35</c:v>
                </c:pt>
                <c:pt idx="35" formatCode="General">
                  <c:v>36</c:v>
                </c:pt>
                <c:pt idx="36" formatCode="General">
                  <c:v>37</c:v>
                </c:pt>
                <c:pt idx="37" formatCode="General">
                  <c:v>38</c:v>
                </c:pt>
                <c:pt idx="38" formatCode="General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  <c:pt idx="52" formatCode="General">
                  <c:v>53</c:v>
                </c:pt>
                <c:pt idx="53" formatCode="General">
                  <c:v>54</c:v>
                </c:pt>
                <c:pt idx="54" formatCode="General">
                  <c:v>55</c:v>
                </c:pt>
                <c:pt idx="55" formatCode="General">
                  <c:v>56</c:v>
                </c:pt>
                <c:pt idx="56" formatCode="General">
                  <c:v>57</c:v>
                </c:pt>
                <c:pt idx="57" formatCode="General">
                  <c:v>58</c:v>
                </c:pt>
                <c:pt idx="58" formatCode="General">
                  <c:v>59</c:v>
                </c:pt>
                <c:pt idx="59" formatCode="General">
                  <c:v>60</c:v>
                </c:pt>
                <c:pt idx="60" formatCode="General">
                  <c:v>61</c:v>
                </c:pt>
                <c:pt idx="61" formatCode="General">
                  <c:v>62</c:v>
                </c:pt>
                <c:pt idx="62" formatCode="General">
                  <c:v>63</c:v>
                </c:pt>
                <c:pt idx="63" formatCode="General">
                  <c:v>64</c:v>
                </c:pt>
                <c:pt idx="64" formatCode="General">
                  <c:v>65</c:v>
                </c:pt>
                <c:pt idx="65" formatCode="General">
                  <c:v>66</c:v>
                </c:pt>
                <c:pt idx="66" formatCode="General">
                  <c:v>67</c:v>
                </c:pt>
                <c:pt idx="67" formatCode="General">
                  <c:v>68</c:v>
                </c:pt>
                <c:pt idx="68" formatCode="General">
                  <c:v>69</c:v>
                </c:pt>
                <c:pt idx="69" formatCode="General">
                  <c:v>70</c:v>
                </c:pt>
                <c:pt idx="70" formatCode="General">
                  <c:v>71</c:v>
                </c:pt>
                <c:pt idx="71" formatCode="General">
                  <c:v>72</c:v>
                </c:pt>
                <c:pt idx="72" formatCode="General">
                  <c:v>73</c:v>
                </c:pt>
                <c:pt idx="73" formatCode="General">
                  <c:v>74</c:v>
                </c:pt>
                <c:pt idx="74" formatCode="General">
                  <c:v>75</c:v>
                </c:pt>
                <c:pt idx="75" formatCode="General">
                  <c:v>76</c:v>
                </c:pt>
                <c:pt idx="76" formatCode="General">
                  <c:v>77</c:v>
                </c:pt>
                <c:pt idx="77" formatCode="General">
                  <c:v>78</c:v>
                </c:pt>
                <c:pt idx="78" formatCode="General">
                  <c:v>79</c:v>
                </c:pt>
                <c:pt idx="79" formatCode="General">
                  <c:v>80</c:v>
                </c:pt>
                <c:pt idx="80" formatCode="General">
                  <c:v>81</c:v>
                </c:pt>
                <c:pt idx="81" formatCode="General">
                  <c:v>82</c:v>
                </c:pt>
                <c:pt idx="82" formatCode="General">
                  <c:v>83</c:v>
                </c:pt>
                <c:pt idx="83" formatCode="General">
                  <c:v>84</c:v>
                </c:pt>
                <c:pt idx="84" formatCode="General">
                  <c:v>85</c:v>
                </c:pt>
                <c:pt idx="85" formatCode="General">
                  <c:v>86</c:v>
                </c:pt>
                <c:pt idx="86" formatCode="General">
                  <c:v>87</c:v>
                </c:pt>
                <c:pt idx="87" formatCode="General">
                  <c:v>88</c:v>
                </c:pt>
                <c:pt idx="88" formatCode="General">
                  <c:v>89</c:v>
                </c:pt>
                <c:pt idx="89" formatCode="General">
                  <c:v>90</c:v>
                </c:pt>
                <c:pt idx="90" formatCode="General">
                  <c:v>91</c:v>
                </c:pt>
                <c:pt idx="91" formatCode="General">
                  <c:v>92</c:v>
                </c:pt>
                <c:pt idx="92" formatCode="General">
                  <c:v>93</c:v>
                </c:pt>
                <c:pt idx="93" formatCode="General">
                  <c:v>94</c:v>
                </c:pt>
                <c:pt idx="94" formatCode="General">
                  <c:v>95</c:v>
                </c:pt>
                <c:pt idx="95" formatCode="General">
                  <c:v>96</c:v>
                </c:pt>
                <c:pt idx="96" formatCode="General">
                  <c:v>97</c:v>
                </c:pt>
                <c:pt idx="97" formatCode="General">
                  <c:v>98</c:v>
                </c:pt>
                <c:pt idx="98" formatCode="General">
                  <c:v>99</c:v>
                </c:pt>
                <c:pt idx="99" formatCode="General">
                  <c:v>100</c:v>
                </c:pt>
                <c:pt idx="100" formatCode="General">
                  <c:v>101</c:v>
                </c:pt>
                <c:pt idx="101" formatCode="General">
                  <c:v>102</c:v>
                </c:pt>
                <c:pt idx="102" formatCode="General">
                  <c:v>103</c:v>
                </c:pt>
                <c:pt idx="103" formatCode="General">
                  <c:v>104</c:v>
                </c:pt>
                <c:pt idx="104" formatCode="General">
                  <c:v>105</c:v>
                </c:pt>
                <c:pt idx="105" formatCode="General">
                  <c:v>106</c:v>
                </c:pt>
                <c:pt idx="106" formatCode="General">
                  <c:v>107</c:v>
                </c:pt>
                <c:pt idx="107" formatCode="General">
                  <c:v>108</c:v>
                </c:pt>
                <c:pt idx="108" formatCode="General">
                  <c:v>109</c:v>
                </c:pt>
                <c:pt idx="109" formatCode="General">
                  <c:v>110</c:v>
                </c:pt>
                <c:pt idx="110" formatCode="General">
                  <c:v>111</c:v>
                </c:pt>
                <c:pt idx="111" formatCode="General">
                  <c:v>112</c:v>
                </c:pt>
                <c:pt idx="112" formatCode="General">
                  <c:v>113</c:v>
                </c:pt>
                <c:pt idx="113" formatCode="General">
                  <c:v>114</c:v>
                </c:pt>
                <c:pt idx="114" formatCode="General">
                  <c:v>115</c:v>
                </c:pt>
                <c:pt idx="115" formatCode="General">
                  <c:v>116</c:v>
                </c:pt>
                <c:pt idx="116" formatCode="General">
                  <c:v>117</c:v>
                </c:pt>
                <c:pt idx="117" formatCode="General">
                  <c:v>118</c:v>
                </c:pt>
                <c:pt idx="118" formatCode="General">
                  <c:v>119</c:v>
                </c:pt>
                <c:pt idx="119" formatCode="General">
                  <c:v>120</c:v>
                </c:pt>
                <c:pt idx="120" formatCode="General">
                  <c:v>121</c:v>
                </c:pt>
                <c:pt idx="121" formatCode="General">
                  <c:v>122</c:v>
                </c:pt>
                <c:pt idx="122" formatCode="General">
                  <c:v>123</c:v>
                </c:pt>
                <c:pt idx="123" formatCode="General">
                  <c:v>124</c:v>
                </c:pt>
                <c:pt idx="124" formatCode="General">
                  <c:v>125</c:v>
                </c:pt>
                <c:pt idx="125" formatCode="General">
                  <c:v>126</c:v>
                </c:pt>
                <c:pt idx="126" formatCode="General">
                  <c:v>127</c:v>
                </c:pt>
                <c:pt idx="127" formatCode="General">
                  <c:v>128</c:v>
                </c:pt>
                <c:pt idx="128" formatCode="General">
                  <c:v>129</c:v>
                </c:pt>
                <c:pt idx="129" formatCode="General">
                  <c:v>130</c:v>
                </c:pt>
                <c:pt idx="130" formatCode="General">
                  <c:v>131</c:v>
                </c:pt>
                <c:pt idx="131" formatCode="General">
                  <c:v>132</c:v>
                </c:pt>
                <c:pt idx="132" formatCode="General">
                  <c:v>133</c:v>
                </c:pt>
                <c:pt idx="133" formatCode="General">
                  <c:v>134</c:v>
                </c:pt>
                <c:pt idx="134" formatCode="General">
                  <c:v>135</c:v>
                </c:pt>
                <c:pt idx="135" formatCode="General">
                  <c:v>136</c:v>
                </c:pt>
                <c:pt idx="136" formatCode="General">
                  <c:v>137</c:v>
                </c:pt>
                <c:pt idx="137" formatCode="General">
                  <c:v>138</c:v>
                </c:pt>
                <c:pt idx="138" formatCode="General">
                  <c:v>139</c:v>
                </c:pt>
                <c:pt idx="139" formatCode="General">
                  <c:v>140</c:v>
                </c:pt>
                <c:pt idx="140" formatCode="General">
                  <c:v>141</c:v>
                </c:pt>
                <c:pt idx="141" formatCode="General">
                  <c:v>142</c:v>
                </c:pt>
                <c:pt idx="142" formatCode="General">
                  <c:v>143</c:v>
                </c:pt>
                <c:pt idx="143" formatCode="General">
                  <c:v>144</c:v>
                </c:pt>
                <c:pt idx="144" formatCode="General">
                  <c:v>145</c:v>
                </c:pt>
                <c:pt idx="145" formatCode="General">
                  <c:v>146</c:v>
                </c:pt>
                <c:pt idx="146" formatCode="General">
                  <c:v>147</c:v>
                </c:pt>
                <c:pt idx="147" formatCode="General">
                  <c:v>148</c:v>
                </c:pt>
                <c:pt idx="148" formatCode="General">
                  <c:v>149</c:v>
                </c:pt>
                <c:pt idx="149" formatCode="General">
                  <c:v>150</c:v>
                </c:pt>
                <c:pt idx="150" formatCode="General">
                  <c:v>151</c:v>
                </c:pt>
                <c:pt idx="151" formatCode="General">
                  <c:v>152</c:v>
                </c:pt>
                <c:pt idx="152" formatCode="General">
                  <c:v>153</c:v>
                </c:pt>
                <c:pt idx="153" formatCode="General">
                  <c:v>154</c:v>
                </c:pt>
                <c:pt idx="154" formatCode="General">
                  <c:v>155</c:v>
                </c:pt>
                <c:pt idx="155" formatCode="General">
                  <c:v>156</c:v>
                </c:pt>
                <c:pt idx="156" formatCode="General">
                  <c:v>157</c:v>
                </c:pt>
                <c:pt idx="157" formatCode="General">
                  <c:v>158</c:v>
                </c:pt>
                <c:pt idx="158" formatCode="General">
                  <c:v>159</c:v>
                </c:pt>
                <c:pt idx="159" formatCode="General">
                  <c:v>160</c:v>
                </c:pt>
                <c:pt idx="160" formatCode="General">
                  <c:v>161</c:v>
                </c:pt>
                <c:pt idx="161" formatCode="General">
                  <c:v>162</c:v>
                </c:pt>
                <c:pt idx="162" formatCode="General">
                  <c:v>163</c:v>
                </c:pt>
                <c:pt idx="163" formatCode="General">
                  <c:v>164</c:v>
                </c:pt>
                <c:pt idx="164" formatCode="General">
                  <c:v>165</c:v>
                </c:pt>
                <c:pt idx="165" formatCode="General">
                  <c:v>166</c:v>
                </c:pt>
                <c:pt idx="166" formatCode="General">
                  <c:v>167</c:v>
                </c:pt>
                <c:pt idx="167" formatCode="General">
                  <c:v>168</c:v>
                </c:pt>
                <c:pt idx="168" formatCode="General">
                  <c:v>169</c:v>
                </c:pt>
                <c:pt idx="169" formatCode="General">
                  <c:v>170</c:v>
                </c:pt>
                <c:pt idx="170" formatCode="General">
                  <c:v>171</c:v>
                </c:pt>
                <c:pt idx="171" formatCode="General">
                  <c:v>172</c:v>
                </c:pt>
                <c:pt idx="172" formatCode="General">
                  <c:v>173</c:v>
                </c:pt>
                <c:pt idx="173" formatCode="General">
                  <c:v>174</c:v>
                </c:pt>
                <c:pt idx="174" formatCode="General">
                  <c:v>175</c:v>
                </c:pt>
                <c:pt idx="175" formatCode="General">
                  <c:v>176</c:v>
                </c:pt>
                <c:pt idx="176" formatCode="General">
                  <c:v>177</c:v>
                </c:pt>
                <c:pt idx="177" formatCode="General">
                  <c:v>178</c:v>
                </c:pt>
                <c:pt idx="178" formatCode="General">
                  <c:v>179</c:v>
                </c:pt>
                <c:pt idx="179" formatCode="General">
                  <c:v>180</c:v>
                </c:pt>
                <c:pt idx="180" formatCode="General">
                  <c:v>181</c:v>
                </c:pt>
                <c:pt idx="181" formatCode="General">
                  <c:v>182</c:v>
                </c:pt>
                <c:pt idx="182" formatCode="General">
                  <c:v>183</c:v>
                </c:pt>
                <c:pt idx="183" formatCode="General">
                  <c:v>184</c:v>
                </c:pt>
                <c:pt idx="184" formatCode="General">
                  <c:v>185</c:v>
                </c:pt>
                <c:pt idx="185" formatCode="General">
                  <c:v>186</c:v>
                </c:pt>
                <c:pt idx="186" formatCode="General">
                  <c:v>187</c:v>
                </c:pt>
                <c:pt idx="187" formatCode="General">
                  <c:v>188</c:v>
                </c:pt>
                <c:pt idx="188" formatCode="General">
                  <c:v>189</c:v>
                </c:pt>
                <c:pt idx="189" formatCode="General">
                  <c:v>190</c:v>
                </c:pt>
                <c:pt idx="190" formatCode="General">
                  <c:v>191</c:v>
                </c:pt>
                <c:pt idx="191" formatCode="General">
                  <c:v>192</c:v>
                </c:pt>
                <c:pt idx="192" formatCode="General">
                  <c:v>193</c:v>
                </c:pt>
                <c:pt idx="193" formatCode="General">
                  <c:v>194</c:v>
                </c:pt>
                <c:pt idx="194" formatCode="General">
                  <c:v>195</c:v>
                </c:pt>
                <c:pt idx="195" formatCode="General">
                  <c:v>196</c:v>
                </c:pt>
                <c:pt idx="196" formatCode="General">
                  <c:v>197</c:v>
                </c:pt>
                <c:pt idx="197" formatCode="General">
                  <c:v>198</c:v>
                </c:pt>
                <c:pt idx="198" formatCode="General">
                  <c:v>199</c:v>
                </c:pt>
                <c:pt idx="199" formatCode="General">
                  <c:v>200</c:v>
                </c:pt>
                <c:pt idx="200" formatCode="General">
                  <c:v>201</c:v>
                </c:pt>
                <c:pt idx="201" formatCode="General">
                  <c:v>202</c:v>
                </c:pt>
                <c:pt idx="202" formatCode="General">
                  <c:v>203</c:v>
                </c:pt>
                <c:pt idx="203" formatCode="General">
                  <c:v>204</c:v>
                </c:pt>
                <c:pt idx="204" formatCode="General">
                  <c:v>205</c:v>
                </c:pt>
                <c:pt idx="205" formatCode="General">
                  <c:v>206</c:v>
                </c:pt>
                <c:pt idx="206" formatCode="General">
                  <c:v>207</c:v>
                </c:pt>
                <c:pt idx="207" formatCode="General">
                  <c:v>208</c:v>
                </c:pt>
                <c:pt idx="208" formatCode="General">
                  <c:v>209</c:v>
                </c:pt>
                <c:pt idx="209" formatCode="General">
                  <c:v>210</c:v>
                </c:pt>
                <c:pt idx="210" formatCode="General">
                  <c:v>211</c:v>
                </c:pt>
                <c:pt idx="211" formatCode="General">
                  <c:v>212</c:v>
                </c:pt>
                <c:pt idx="212" formatCode="General">
                  <c:v>213</c:v>
                </c:pt>
                <c:pt idx="213" formatCode="General">
                  <c:v>214</c:v>
                </c:pt>
                <c:pt idx="214" formatCode="General">
                  <c:v>215</c:v>
                </c:pt>
                <c:pt idx="215" formatCode="General">
                  <c:v>216</c:v>
                </c:pt>
                <c:pt idx="216" formatCode="General">
                  <c:v>217</c:v>
                </c:pt>
                <c:pt idx="217" formatCode="General">
                  <c:v>218</c:v>
                </c:pt>
                <c:pt idx="218" formatCode="General">
                  <c:v>219</c:v>
                </c:pt>
                <c:pt idx="219" formatCode="General">
                  <c:v>220</c:v>
                </c:pt>
                <c:pt idx="220" formatCode="General">
                  <c:v>221</c:v>
                </c:pt>
                <c:pt idx="221" formatCode="General">
                  <c:v>222</c:v>
                </c:pt>
                <c:pt idx="222" formatCode="General">
                  <c:v>223</c:v>
                </c:pt>
                <c:pt idx="223" formatCode="General">
                  <c:v>224</c:v>
                </c:pt>
                <c:pt idx="224" formatCode="General">
                  <c:v>225</c:v>
                </c:pt>
                <c:pt idx="225" formatCode="General">
                  <c:v>226</c:v>
                </c:pt>
                <c:pt idx="226" formatCode="General">
                  <c:v>227</c:v>
                </c:pt>
                <c:pt idx="227" formatCode="General">
                  <c:v>228</c:v>
                </c:pt>
                <c:pt idx="228" formatCode="General">
                  <c:v>229</c:v>
                </c:pt>
                <c:pt idx="229" formatCode="General">
                  <c:v>230</c:v>
                </c:pt>
                <c:pt idx="230" formatCode="General">
                  <c:v>231</c:v>
                </c:pt>
                <c:pt idx="231" formatCode="General">
                  <c:v>232</c:v>
                </c:pt>
                <c:pt idx="232" formatCode="General">
                  <c:v>233</c:v>
                </c:pt>
                <c:pt idx="233" formatCode="General">
                  <c:v>234</c:v>
                </c:pt>
                <c:pt idx="234" formatCode="General">
                  <c:v>235</c:v>
                </c:pt>
                <c:pt idx="235" formatCode="General">
                  <c:v>236</c:v>
                </c:pt>
                <c:pt idx="236" formatCode="General">
                  <c:v>237</c:v>
                </c:pt>
                <c:pt idx="237" formatCode="General">
                  <c:v>238</c:v>
                </c:pt>
                <c:pt idx="238" formatCode="General">
                  <c:v>239</c:v>
                </c:pt>
                <c:pt idx="239" formatCode="General">
                  <c:v>240</c:v>
                </c:pt>
                <c:pt idx="240" formatCode="General">
                  <c:v>241</c:v>
                </c:pt>
                <c:pt idx="241" formatCode="General">
                  <c:v>242</c:v>
                </c:pt>
                <c:pt idx="242" formatCode="General">
                  <c:v>243</c:v>
                </c:pt>
                <c:pt idx="243" formatCode="General">
                  <c:v>244</c:v>
                </c:pt>
                <c:pt idx="244" formatCode="General">
                  <c:v>245</c:v>
                </c:pt>
                <c:pt idx="245" formatCode="General">
                  <c:v>246</c:v>
                </c:pt>
                <c:pt idx="246" formatCode="General">
                  <c:v>247</c:v>
                </c:pt>
                <c:pt idx="247" formatCode="General">
                  <c:v>248</c:v>
                </c:pt>
                <c:pt idx="248" formatCode="General">
                  <c:v>249</c:v>
                </c:pt>
                <c:pt idx="249" formatCode="General">
                  <c:v>250</c:v>
                </c:pt>
                <c:pt idx="250" formatCode="General">
                  <c:v>251</c:v>
                </c:pt>
                <c:pt idx="251" formatCode="General">
                  <c:v>252</c:v>
                </c:pt>
                <c:pt idx="252" formatCode="General">
                  <c:v>253</c:v>
                </c:pt>
                <c:pt idx="253" formatCode="General">
                  <c:v>254</c:v>
                </c:pt>
                <c:pt idx="254" formatCode="General">
                  <c:v>255</c:v>
                </c:pt>
                <c:pt idx="255" formatCode="General">
                  <c:v>256</c:v>
                </c:pt>
                <c:pt idx="256" formatCode="General">
                  <c:v>257</c:v>
                </c:pt>
                <c:pt idx="257" formatCode="General">
                  <c:v>258</c:v>
                </c:pt>
                <c:pt idx="258" formatCode="General">
                  <c:v>259</c:v>
                </c:pt>
                <c:pt idx="259" formatCode="General">
                  <c:v>260</c:v>
                </c:pt>
                <c:pt idx="260" formatCode="General">
                  <c:v>261</c:v>
                </c:pt>
                <c:pt idx="261" formatCode="General">
                  <c:v>262</c:v>
                </c:pt>
                <c:pt idx="262" formatCode="General">
                  <c:v>263</c:v>
                </c:pt>
                <c:pt idx="263" formatCode="General">
                  <c:v>264</c:v>
                </c:pt>
                <c:pt idx="264" formatCode="General">
                  <c:v>265</c:v>
                </c:pt>
                <c:pt idx="265" formatCode="General">
                  <c:v>266</c:v>
                </c:pt>
                <c:pt idx="266" formatCode="General">
                  <c:v>267</c:v>
                </c:pt>
                <c:pt idx="267" formatCode="General">
                  <c:v>268</c:v>
                </c:pt>
                <c:pt idx="268" formatCode="General">
                  <c:v>269</c:v>
                </c:pt>
                <c:pt idx="269" formatCode="General">
                  <c:v>270</c:v>
                </c:pt>
                <c:pt idx="270" formatCode="General">
                  <c:v>271</c:v>
                </c:pt>
                <c:pt idx="271" formatCode="General">
                  <c:v>272</c:v>
                </c:pt>
                <c:pt idx="272" formatCode="General">
                  <c:v>273</c:v>
                </c:pt>
                <c:pt idx="273" formatCode="General">
                  <c:v>274</c:v>
                </c:pt>
                <c:pt idx="274" formatCode="General">
                  <c:v>275</c:v>
                </c:pt>
                <c:pt idx="275" formatCode="General">
                  <c:v>276</c:v>
                </c:pt>
                <c:pt idx="276" formatCode="General">
                  <c:v>277</c:v>
                </c:pt>
                <c:pt idx="277" formatCode="General">
                  <c:v>278</c:v>
                </c:pt>
                <c:pt idx="278" formatCode="General">
                  <c:v>279</c:v>
                </c:pt>
                <c:pt idx="279" formatCode="General">
                  <c:v>280</c:v>
                </c:pt>
                <c:pt idx="280" formatCode="General">
                  <c:v>281</c:v>
                </c:pt>
                <c:pt idx="281" formatCode="General">
                  <c:v>282</c:v>
                </c:pt>
                <c:pt idx="282" formatCode="General">
                  <c:v>283</c:v>
                </c:pt>
                <c:pt idx="283" formatCode="General">
                  <c:v>284</c:v>
                </c:pt>
                <c:pt idx="284" formatCode="General">
                  <c:v>285</c:v>
                </c:pt>
                <c:pt idx="285" formatCode="General">
                  <c:v>286</c:v>
                </c:pt>
                <c:pt idx="286" formatCode="General">
                  <c:v>287</c:v>
                </c:pt>
                <c:pt idx="287" formatCode="General">
                  <c:v>288</c:v>
                </c:pt>
                <c:pt idx="288" formatCode="General">
                  <c:v>289</c:v>
                </c:pt>
                <c:pt idx="289" formatCode="General">
                  <c:v>290</c:v>
                </c:pt>
                <c:pt idx="290" formatCode="General">
                  <c:v>291</c:v>
                </c:pt>
                <c:pt idx="291" formatCode="General">
                  <c:v>292</c:v>
                </c:pt>
                <c:pt idx="292" formatCode="General">
                  <c:v>293</c:v>
                </c:pt>
                <c:pt idx="293" formatCode="General">
                  <c:v>294</c:v>
                </c:pt>
                <c:pt idx="294" formatCode="General">
                  <c:v>295</c:v>
                </c:pt>
                <c:pt idx="295" formatCode="General">
                  <c:v>296</c:v>
                </c:pt>
                <c:pt idx="296" formatCode="General">
                  <c:v>297</c:v>
                </c:pt>
                <c:pt idx="297" formatCode="General">
                  <c:v>298</c:v>
                </c:pt>
                <c:pt idx="298" formatCode="General">
                  <c:v>299</c:v>
                </c:pt>
                <c:pt idx="299" formatCode="General">
                  <c:v>300</c:v>
                </c:pt>
                <c:pt idx="300" formatCode="General">
                  <c:v>301</c:v>
                </c:pt>
                <c:pt idx="301" formatCode="General">
                  <c:v>302</c:v>
                </c:pt>
                <c:pt idx="302" formatCode="General">
                  <c:v>303</c:v>
                </c:pt>
                <c:pt idx="303" formatCode="General">
                  <c:v>304</c:v>
                </c:pt>
                <c:pt idx="304" formatCode="General">
                  <c:v>305</c:v>
                </c:pt>
                <c:pt idx="305" formatCode="General">
                  <c:v>306</c:v>
                </c:pt>
                <c:pt idx="306" formatCode="General">
                  <c:v>307</c:v>
                </c:pt>
                <c:pt idx="307" formatCode="General">
                  <c:v>308</c:v>
                </c:pt>
                <c:pt idx="308" formatCode="General">
                  <c:v>309</c:v>
                </c:pt>
                <c:pt idx="309" formatCode="General">
                  <c:v>310</c:v>
                </c:pt>
                <c:pt idx="310" formatCode="General">
                  <c:v>311</c:v>
                </c:pt>
                <c:pt idx="311" formatCode="General">
                  <c:v>312</c:v>
                </c:pt>
                <c:pt idx="312" formatCode="General">
                  <c:v>313</c:v>
                </c:pt>
                <c:pt idx="313" formatCode="General">
                  <c:v>314</c:v>
                </c:pt>
                <c:pt idx="314" formatCode="General">
                  <c:v>315</c:v>
                </c:pt>
                <c:pt idx="315" formatCode="General">
                  <c:v>316</c:v>
                </c:pt>
                <c:pt idx="316" formatCode="General">
                  <c:v>317</c:v>
                </c:pt>
                <c:pt idx="317" formatCode="General">
                  <c:v>318</c:v>
                </c:pt>
                <c:pt idx="318" formatCode="General">
                  <c:v>319</c:v>
                </c:pt>
                <c:pt idx="319" formatCode="General">
                  <c:v>320</c:v>
                </c:pt>
                <c:pt idx="320" formatCode="General">
                  <c:v>321</c:v>
                </c:pt>
                <c:pt idx="321" formatCode="General">
                  <c:v>322</c:v>
                </c:pt>
                <c:pt idx="322" formatCode="General">
                  <c:v>323</c:v>
                </c:pt>
                <c:pt idx="323" formatCode="General">
                  <c:v>324</c:v>
                </c:pt>
                <c:pt idx="324" formatCode="General">
                  <c:v>325</c:v>
                </c:pt>
                <c:pt idx="325" formatCode="General">
                  <c:v>326</c:v>
                </c:pt>
                <c:pt idx="326" formatCode="General">
                  <c:v>327</c:v>
                </c:pt>
                <c:pt idx="327" formatCode="General">
                  <c:v>328</c:v>
                </c:pt>
                <c:pt idx="328" formatCode="General">
                  <c:v>329</c:v>
                </c:pt>
                <c:pt idx="329" formatCode="General">
                  <c:v>330</c:v>
                </c:pt>
                <c:pt idx="330" formatCode="General">
                  <c:v>331</c:v>
                </c:pt>
                <c:pt idx="331" formatCode="General">
                  <c:v>332</c:v>
                </c:pt>
                <c:pt idx="332" formatCode="General">
                  <c:v>333</c:v>
                </c:pt>
                <c:pt idx="333" formatCode="General">
                  <c:v>334</c:v>
                </c:pt>
                <c:pt idx="334" formatCode="General">
                  <c:v>335</c:v>
                </c:pt>
                <c:pt idx="335" formatCode="General">
                  <c:v>336</c:v>
                </c:pt>
                <c:pt idx="336" formatCode="General">
                  <c:v>337</c:v>
                </c:pt>
                <c:pt idx="337" formatCode="General">
                  <c:v>338</c:v>
                </c:pt>
                <c:pt idx="338" formatCode="General">
                  <c:v>339</c:v>
                </c:pt>
                <c:pt idx="339" formatCode="General">
                  <c:v>340</c:v>
                </c:pt>
                <c:pt idx="340" formatCode="General">
                  <c:v>341</c:v>
                </c:pt>
                <c:pt idx="341" formatCode="General">
                  <c:v>342</c:v>
                </c:pt>
                <c:pt idx="342" formatCode="General">
                  <c:v>343</c:v>
                </c:pt>
                <c:pt idx="343" formatCode="General">
                  <c:v>344</c:v>
                </c:pt>
                <c:pt idx="344" formatCode="General">
                  <c:v>345</c:v>
                </c:pt>
                <c:pt idx="345" formatCode="General">
                  <c:v>346</c:v>
                </c:pt>
                <c:pt idx="346" formatCode="General">
                  <c:v>347</c:v>
                </c:pt>
                <c:pt idx="347" formatCode="General">
                  <c:v>348</c:v>
                </c:pt>
                <c:pt idx="348" formatCode="General">
                  <c:v>349</c:v>
                </c:pt>
                <c:pt idx="349" formatCode="General">
                  <c:v>350</c:v>
                </c:pt>
                <c:pt idx="350" formatCode="General">
                  <c:v>351</c:v>
                </c:pt>
                <c:pt idx="351" formatCode="General">
                  <c:v>352</c:v>
                </c:pt>
                <c:pt idx="352" formatCode="General">
                  <c:v>353</c:v>
                </c:pt>
                <c:pt idx="353" formatCode="General">
                  <c:v>354</c:v>
                </c:pt>
                <c:pt idx="354" formatCode="General">
                  <c:v>355</c:v>
                </c:pt>
                <c:pt idx="355" formatCode="General">
                  <c:v>356</c:v>
                </c:pt>
                <c:pt idx="356" formatCode="General">
                  <c:v>357</c:v>
                </c:pt>
                <c:pt idx="357" formatCode="General">
                  <c:v>358</c:v>
                </c:pt>
                <c:pt idx="358" formatCode="General">
                  <c:v>359</c:v>
                </c:pt>
                <c:pt idx="359" formatCode="General">
                  <c:v>360</c:v>
                </c:pt>
                <c:pt idx="360" formatCode="General">
                  <c:v>361</c:v>
                </c:pt>
                <c:pt idx="361" formatCode="General">
                  <c:v>362</c:v>
                </c:pt>
                <c:pt idx="362" formatCode="General">
                  <c:v>363</c:v>
                </c:pt>
                <c:pt idx="363" formatCode="General">
                  <c:v>364</c:v>
                </c:pt>
                <c:pt idx="364" formatCode="General">
                  <c:v>365</c:v>
                </c:pt>
              </c:numCache>
            </c:numRef>
          </c:xVal>
          <c:yVal>
            <c:numRef>
              <c:f>'Cum % Analysis'!$G$2:$G$1200</c:f>
              <c:numCache>
                <c:formatCode>General</c:formatCode>
                <c:ptCount val="1199"/>
                <c:pt idx="0" formatCode="[$-409]General">
                  <c:v>0.5</c:v>
                </c:pt>
                <c:pt idx="1">
                  <c:v>0.75</c:v>
                </c:pt>
                <c:pt idx="2">
                  <c:v>0.83333333333333337</c:v>
                </c:pt>
                <c:pt idx="3">
                  <c:v>0.875</c:v>
                </c:pt>
                <c:pt idx="4">
                  <c:v>0.7</c:v>
                </c:pt>
                <c:pt idx="5">
                  <c:v>0.75</c:v>
                </c:pt>
                <c:pt idx="6">
                  <c:v>0.6428571428571429</c:v>
                </c:pt>
                <c:pt idx="7">
                  <c:v>0.5625</c:v>
                </c:pt>
                <c:pt idx="8">
                  <c:v>0.5</c:v>
                </c:pt>
                <c:pt idx="9">
                  <c:v>0.45</c:v>
                </c:pt>
                <c:pt idx="10">
                  <c:v>0.40909090909090912</c:v>
                </c:pt>
                <c:pt idx="11">
                  <c:v>0.45833333333333331</c:v>
                </c:pt>
                <c:pt idx="12">
                  <c:v>0.42307692307692307</c:v>
                </c:pt>
                <c:pt idx="13">
                  <c:v>0.39285714285714285</c:v>
                </c:pt>
                <c:pt idx="14">
                  <c:v>0.36666666666666664</c:v>
                </c:pt>
                <c:pt idx="15">
                  <c:v>0.34375</c:v>
                </c:pt>
                <c:pt idx="16" formatCode="[$-409]General">
                  <c:v>0.35294117647058826</c:v>
                </c:pt>
                <c:pt idx="17">
                  <c:v>0.33333333333333331</c:v>
                </c:pt>
                <c:pt idx="18">
                  <c:v>0.31578947368421051</c:v>
                </c:pt>
                <c:pt idx="19">
                  <c:v>0.3</c:v>
                </c:pt>
                <c:pt idx="20">
                  <c:v>0.33333333333333331</c:v>
                </c:pt>
                <c:pt idx="21">
                  <c:v>0.34090909090909088</c:v>
                </c:pt>
                <c:pt idx="22">
                  <c:v>0.36956521739130432</c:v>
                </c:pt>
                <c:pt idx="23">
                  <c:v>0.35416666666666669</c:v>
                </c:pt>
                <c:pt idx="24">
                  <c:v>0.38</c:v>
                </c:pt>
                <c:pt idx="25">
                  <c:v>0.36538461538461536</c:v>
                </c:pt>
                <c:pt idx="26">
                  <c:v>0.35185185185185186</c:v>
                </c:pt>
                <c:pt idx="27">
                  <c:v>0.375</c:v>
                </c:pt>
                <c:pt idx="28">
                  <c:v>0.39655172413793105</c:v>
                </c:pt>
                <c:pt idx="29">
                  <c:v>0.41666666666666669</c:v>
                </c:pt>
                <c:pt idx="30">
                  <c:v>0.43548387096774194</c:v>
                </c:pt>
                <c:pt idx="31">
                  <c:v>0.453125</c:v>
                </c:pt>
                <c:pt idx="32">
                  <c:v>0.46969696969696972</c:v>
                </c:pt>
                <c:pt idx="33">
                  <c:v>0.48529411764705882</c:v>
                </c:pt>
                <c:pt idx="34">
                  <c:v>0.5</c:v>
                </c:pt>
                <c:pt idx="35">
                  <c:v>0.4861111111111111</c:v>
                </c:pt>
                <c:pt idx="36">
                  <c:v>0.5</c:v>
                </c:pt>
                <c:pt idx="37">
                  <c:v>0.51315789473684215</c:v>
                </c:pt>
                <c:pt idx="38">
                  <c:v>0.52564102564102566</c:v>
                </c:pt>
                <c:pt idx="39">
                  <c:v>0.51249999999999996</c:v>
                </c:pt>
                <c:pt idx="40">
                  <c:v>0.52439024390243905</c:v>
                </c:pt>
                <c:pt idx="41">
                  <c:v>0.51190476190476186</c:v>
                </c:pt>
                <c:pt idx="42">
                  <c:v>0.5</c:v>
                </c:pt>
                <c:pt idx="43">
                  <c:v>0.51136363636363635</c:v>
                </c:pt>
                <c:pt idx="44">
                  <c:v>0.52222222222222225</c:v>
                </c:pt>
                <c:pt idx="45">
                  <c:v>0.53260869565217395</c:v>
                </c:pt>
                <c:pt idx="46">
                  <c:v>0.52127659574468088</c:v>
                </c:pt>
                <c:pt idx="47">
                  <c:v>0.51041666666666663</c:v>
                </c:pt>
                <c:pt idx="48">
                  <c:v>0.5</c:v>
                </c:pt>
                <c:pt idx="49" formatCode="[$-409]General">
                  <c:v>0.49</c:v>
                </c:pt>
                <c:pt idx="50">
                  <c:v>0.48039215686274511</c:v>
                </c:pt>
                <c:pt idx="51">
                  <c:v>0.47115384615384615</c:v>
                </c:pt>
                <c:pt idx="52">
                  <c:v>0.46226415094339623</c:v>
                </c:pt>
                <c:pt idx="53">
                  <c:v>0.47222222222222221</c:v>
                </c:pt>
                <c:pt idx="54">
                  <c:v>0.46363636363636362</c:v>
                </c:pt>
                <c:pt idx="55">
                  <c:v>0.45535714285714285</c:v>
                </c:pt>
                <c:pt idx="56">
                  <c:v>0.46491228070175439</c:v>
                </c:pt>
                <c:pt idx="57">
                  <c:v>0.45689655172413796</c:v>
                </c:pt>
                <c:pt idx="58">
                  <c:v>0.46610169491525422</c:v>
                </c:pt>
                <c:pt idx="59">
                  <c:v>0.45833333333333331</c:v>
                </c:pt>
                <c:pt idx="60">
                  <c:v>0.46721311475409838</c:v>
                </c:pt>
                <c:pt idx="61">
                  <c:v>0.45967741935483869</c:v>
                </c:pt>
                <c:pt idx="62">
                  <c:v>0.45238095238095238</c:v>
                </c:pt>
                <c:pt idx="63">
                  <c:v>0.4609375</c:v>
                </c:pt>
                <c:pt idx="64">
                  <c:v>0.46923076923076923</c:v>
                </c:pt>
                <c:pt idx="65">
                  <c:v>0.4621212121212121</c:v>
                </c:pt>
                <c:pt idx="66">
                  <c:v>0.47014925373134331</c:v>
                </c:pt>
                <c:pt idx="67">
                  <c:v>0.46323529411764708</c:v>
                </c:pt>
                <c:pt idx="68">
                  <c:v>0.47101449275362317</c:v>
                </c:pt>
                <c:pt idx="69">
                  <c:v>0.4642857142857143</c:v>
                </c:pt>
                <c:pt idx="70">
                  <c:v>0.47183098591549294</c:v>
                </c:pt>
                <c:pt idx="71">
                  <c:v>0.46527777777777779</c:v>
                </c:pt>
                <c:pt idx="72">
                  <c:v>0.4589041095890411</c:v>
                </c:pt>
                <c:pt idx="73">
                  <c:v>0.45270270270270269</c:v>
                </c:pt>
                <c:pt idx="74">
                  <c:v>0.44666666666666666</c:v>
                </c:pt>
                <c:pt idx="75">
                  <c:v>0.44736842105263158</c:v>
                </c:pt>
                <c:pt idx="76">
                  <c:v>0.44155844155844154</c:v>
                </c:pt>
                <c:pt idx="77">
                  <c:v>0.44871794871794873</c:v>
                </c:pt>
                <c:pt idx="78">
                  <c:v>0.44303797468354428</c:v>
                </c:pt>
                <c:pt idx="79">
                  <c:v>0.45</c:v>
                </c:pt>
                <c:pt idx="80">
                  <c:v>0.4567901234567901</c:v>
                </c:pt>
                <c:pt idx="81">
                  <c:v>0.45121951219512196</c:v>
                </c:pt>
                <c:pt idx="82">
                  <c:v>0.45783132530120479</c:v>
                </c:pt>
                <c:pt idx="83">
                  <c:v>0.4642857142857143</c:v>
                </c:pt>
                <c:pt idx="84">
                  <c:v>0.47058823529411764</c:v>
                </c:pt>
                <c:pt idx="85">
                  <c:v>0.46511627906976744</c:v>
                </c:pt>
                <c:pt idx="86">
                  <c:v>0.45977011494252873</c:v>
                </c:pt>
                <c:pt idx="87">
                  <c:v>0.46590909090909088</c:v>
                </c:pt>
                <c:pt idx="88">
                  <c:v>0.4606741573033708</c:v>
                </c:pt>
                <c:pt idx="89">
                  <c:v>0.45555555555555555</c:v>
                </c:pt>
                <c:pt idx="90">
                  <c:v>0.45054945054945056</c:v>
                </c:pt>
                <c:pt idx="91">
                  <c:v>0.44565217391304346</c:v>
                </c:pt>
                <c:pt idx="92">
                  <c:v>0.45161290322580644</c:v>
                </c:pt>
                <c:pt idx="93">
                  <c:v>0.44680851063829785</c:v>
                </c:pt>
                <c:pt idx="94">
                  <c:v>0.45263157894736844</c:v>
                </c:pt>
                <c:pt idx="95">
                  <c:v>0.45833333333333331</c:v>
                </c:pt>
                <c:pt idx="96">
                  <c:v>0.45360824742268041</c:v>
                </c:pt>
                <c:pt idx="97">
                  <c:v>0.45918367346938777</c:v>
                </c:pt>
                <c:pt idx="98">
                  <c:v>0.46464646464646464</c:v>
                </c:pt>
                <c:pt idx="99">
                  <c:v>0.47</c:v>
                </c:pt>
                <c:pt idx="100">
                  <c:v>0.46534653465346537</c:v>
                </c:pt>
                <c:pt idx="101">
                  <c:v>0.47058823529411764</c:v>
                </c:pt>
                <c:pt idx="102">
                  <c:v>0.46601941747572817</c:v>
                </c:pt>
                <c:pt idx="103">
                  <c:v>0.46153846153846156</c:v>
                </c:pt>
                <c:pt idx="104">
                  <c:v>0.45714285714285713</c:v>
                </c:pt>
                <c:pt idx="105">
                  <c:v>0.46226415094339623</c:v>
                </c:pt>
                <c:pt idx="106">
                  <c:v>0.45794392523364486</c:v>
                </c:pt>
                <c:pt idx="107">
                  <c:v>0.45370370370370372</c:v>
                </c:pt>
                <c:pt idx="108">
                  <c:v>0.45871559633027525</c:v>
                </c:pt>
                <c:pt idx="109">
                  <c:v>0.45454545454545453</c:v>
                </c:pt>
                <c:pt idx="110">
                  <c:v>0.45945945945945948</c:v>
                </c:pt>
                <c:pt idx="111">
                  <c:v>0.45535714285714285</c:v>
                </c:pt>
                <c:pt idx="112">
                  <c:v>0.45132743362831856</c:v>
                </c:pt>
                <c:pt idx="113">
                  <c:v>0.44736842105263158</c:v>
                </c:pt>
                <c:pt idx="114">
                  <c:v>0.45217391304347826</c:v>
                </c:pt>
                <c:pt idx="115">
                  <c:v>0.44827586206896552</c:v>
                </c:pt>
                <c:pt idx="116">
                  <c:v>0.45299145299145299</c:v>
                </c:pt>
                <c:pt idx="117">
                  <c:v>0.45338983050847459</c:v>
                </c:pt>
                <c:pt idx="118">
                  <c:v>0.44957983193277312</c:v>
                </c:pt>
                <c:pt idx="119">
                  <c:v>0.45416666666666666</c:v>
                </c:pt>
                <c:pt idx="120">
                  <c:v>0.45867768595041325</c:v>
                </c:pt>
                <c:pt idx="121">
                  <c:v>0.45491803278688525</c:v>
                </c:pt>
                <c:pt idx="122">
                  <c:v>0.45934959349593496</c:v>
                </c:pt>
                <c:pt idx="123">
                  <c:v>0.45564516129032256</c:v>
                </c:pt>
                <c:pt idx="124">
                  <c:v>0.45200000000000001</c:v>
                </c:pt>
                <c:pt idx="125">
                  <c:v>0.45634920634920634</c:v>
                </c:pt>
                <c:pt idx="126">
                  <c:v>0.452755905511811</c:v>
                </c:pt>
                <c:pt idx="127">
                  <c:v>0.45703125</c:v>
                </c:pt>
                <c:pt idx="128">
                  <c:v>0.46124031007751937</c:v>
                </c:pt>
                <c:pt idx="129">
                  <c:v>0.4653846153846154</c:v>
                </c:pt>
                <c:pt idx="130">
                  <c:v>0.46183206106870228</c:v>
                </c:pt>
                <c:pt idx="131">
                  <c:v>0.46590909090909088</c:v>
                </c:pt>
                <c:pt idx="132">
                  <c:v>0.46992481203007519</c:v>
                </c:pt>
                <c:pt idx="133">
                  <c:v>0.46641791044776121</c:v>
                </c:pt>
                <c:pt idx="134">
                  <c:v>0.46296296296296297</c:v>
                </c:pt>
                <c:pt idx="135">
                  <c:v>0.45955882352941174</c:v>
                </c:pt>
                <c:pt idx="136">
                  <c:v>0.46350364963503649</c:v>
                </c:pt>
                <c:pt idx="137">
                  <c:v>0.46014492753623187</c:v>
                </c:pt>
                <c:pt idx="138">
                  <c:v>0.46402877697841727</c:v>
                </c:pt>
                <c:pt idx="139">
                  <c:v>0.46785714285714286</c:v>
                </c:pt>
                <c:pt idx="140">
                  <c:v>0.47163120567375888</c:v>
                </c:pt>
                <c:pt idx="141">
                  <c:v>0.46830985915492956</c:v>
                </c:pt>
                <c:pt idx="142">
                  <c:v>0.46503496503496505</c:v>
                </c:pt>
                <c:pt idx="143">
                  <c:v>0.46180555555555558</c:v>
                </c:pt>
                <c:pt idx="144">
                  <c:v>0.45862068965517239</c:v>
                </c:pt>
                <c:pt idx="145">
                  <c:v>0.46232876712328769</c:v>
                </c:pt>
                <c:pt idx="146">
                  <c:v>0.46598639455782315</c:v>
                </c:pt>
                <c:pt idx="147">
                  <c:v>0.46959459459459457</c:v>
                </c:pt>
                <c:pt idx="148">
                  <c:v>0.47315436241610737</c:v>
                </c:pt>
                <c:pt idx="149">
                  <c:v>0.47</c:v>
                </c:pt>
                <c:pt idx="150">
                  <c:v>0.47350993377483441</c:v>
                </c:pt>
                <c:pt idx="151">
                  <c:v>0.47697368421052633</c:v>
                </c:pt>
                <c:pt idx="152">
                  <c:v>0.47385620915032678</c:v>
                </c:pt>
                <c:pt idx="153">
                  <c:v>0.4707792207792208</c:v>
                </c:pt>
                <c:pt idx="154">
                  <c:v>0.47419354838709676</c:v>
                </c:pt>
                <c:pt idx="155">
                  <c:v>0.47756410256410259</c:v>
                </c:pt>
                <c:pt idx="156">
                  <c:v>0.48089171974522293</c:v>
                </c:pt>
                <c:pt idx="157">
                  <c:v>0.47784810126582278</c:v>
                </c:pt>
                <c:pt idx="158">
                  <c:v>0.48113207547169812</c:v>
                </c:pt>
                <c:pt idx="159">
                  <c:v>0.484375</c:v>
                </c:pt>
                <c:pt idx="160">
                  <c:v>0.48136645962732921</c:v>
                </c:pt>
                <c:pt idx="161">
                  <c:v>0.48456790123456789</c:v>
                </c:pt>
                <c:pt idx="162">
                  <c:v>0.48773006134969327</c:v>
                </c:pt>
                <c:pt idx="163">
                  <c:v>0.49085365853658536</c:v>
                </c:pt>
                <c:pt idx="164">
                  <c:v>0.49393939393939396</c:v>
                </c:pt>
                <c:pt idx="165">
                  <c:v>0.49096385542168675</c:v>
                </c:pt>
                <c:pt idx="166">
                  <c:v>0.49101796407185627</c:v>
                </c:pt>
                <c:pt idx="167">
                  <c:v>0.49404761904761907</c:v>
                </c:pt>
                <c:pt idx="168">
                  <c:v>0.4911242603550296</c:v>
                </c:pt>
                <c:pt idx="169">
                  <c:v>0.48823529411764705</c:v>
                </c:pt>
                <c:pt idx="170">
                  <c:v>0.49122807017543857</c:v>
                </c:pt>
                <c:pt idx="171">
                  <c:v>0.4941860465116279</c:v>
                </c:pt>
                <c:pt idx="172">
                  <c:v>0.4913294797687861</c:v>
                </c:pt>
                <c:pt idx="173">
                  <c:v>0.4942528735632184</c:v>
                </c:pt>
                <c:pt idx="174">
                  <c:v>0.49714285714285716</c:v>
                </c:pt>
                <c:pt idx="175">
                  <c:v>0.5</c:v>
                </c:pt>
                <c:pt idx="176">
                  <c:v>0.50282485875706218</c:v>
                </c:pt>
                <c:pt idx="177">
                  <c:v>0.5</c:v>
                </c:pt>
                <c:pt idx="178">
                  <c:v>0.5027932960893855</c:v>
                </c:pt>
                <c:pt idx="179">
                  <c:v>0.50555555555555554</c:v>
                </c:pt>
                <c:pt idx="180">
                  <c:v>0.50828729281767959</c:v>
                </c:pt>
                <c:pt idx="181">
                  <c:v>0.51098901098901095</c:v>
                </c:pt>
                <c:pt idx="182">
                  <c:v>0.51366120218579236</c:v>
                </c:pt>
                <c:pt idx="183">
                  <c:v>0.51630434782608692</c:v>
                </c:pt>
                <c:pt idx="184">
                  <c:v>0.51891891891891895</c:v>
                </c:pt>
                <c:pt idx="185">
                  <c:v>0.521505376344086</c:v>
                </c:pt>
                <c:pt idx="186">
                  <c:v>0.51871657754010692</c:v>
                </c:pt>
                <c:pt idx="187">
                  <c:v>0.51595744680851063</c:v>
                </c:pt>
                <c:pt idx="188">
                  <c:v>0.51851851851851849</c:v>
                </c:pt>
                <c:pt idx="189">
                  <c:v>0.51578947368421058</c:v>
                </c:pt>
                <c:pt idx="190">
                  <c:v>0.51832460732984298</c:v>
                </c:pt>
                <c:pt idx="191">
                  <c:v>0.515625</c:v>
                </c:pt>
                <c:pt idx="192">
                  <c:v>0.51813471502590669</c:v>
                </c:pt>
                <c:pt idx="193">
                  <c:v>0.51546391752577314</c:v>
                </c:pt>
                <c:pt idx="194">
                  <c:v>0.51282051282051277</c:v>
                </c:pt>
                <c:pt idx="195">
                  <c:v>0.51530612244897955</c:v>
                </c:pt>
                <c:pt idx="196">
                  <c:v>0.51776649746192893</c:v>
                </c:pt>
                <c:pt idx="197">
                  <c:v>0.51515151515151514</c:v>
                </c:pt>
                <c:pt idx="198">
                  <c:v>0.51256281407035176</c:v>
                </c:pt>
                <c:pt idx="199" formatCode="[$-409]General">
                  <c:v>0.51</c:v>
                </c:pt>
                <c:pt idx="200" formatCode="[$-409]General">
                  <c:v>0.51243781094527363</c:v>
                </c:pt>
                <c:pt idx="201" formatCode="[$-409]General">
                  <c:v>0.50990099009900991</c:v>
                </c:pt>
                <c:pt idx="202" formatCode="[$-409]General">
                  <c:v>0.51231527093596063</c:v>
                </c:pt>
                <c:pt idx="203" formatCode="[$-409]General">
                  <c:v>0.51470588235294112</c:v>
                </c:pt>
                <c:pt idx="204" formatCode="[$-409]General">
                  <c:v>0.51707317073170733</c:v>
                </c:pt>
                <c:pt idx="205" formatCode="[$-409]General">
                  <c:v>0.5145631067961165</c:v>
                </c:pt>
                <c:pt idx="206" formatCode="[$-409]General">
                  <c:v>0.51690821256038644</c:v>
                </c:pt>
                <c:pt idx="207" formatCode="[$-409]General">
                  <c:v>0.51923076923076927</c:v>
                </c:pt>
                <c:pt idx="208" formatCode="[$-409]General">
                  <c:v>0.51674641148325362</c:v>
                </c:pt>
                <c:pt idx="209" formatCode="[$-409]General">
                  <c:v>0.51904761904761909</c:v>
                </c:pt>
                <c:pt idx="210" formatCode="[$-409]General">
                  <c:v>0.51658767772511849</c:v>
                </c:pt>
                <c:pt idx="211" formatCode="[$-409]General">
                  <c:v>0.51886792452830188</c:v>
                </c:pt>
                <c:pt idx="212" formatCode="[$-409]General">
                  <c:v>0.51643192488262912</c:v>
                </c:pt>
                <c:pt idx="213" formatCode="[$-409]General">
                  <c:v>0.51869158878504673</c:v>
                </c:pt>
                <c:pt idx="214" formatCode="[$-409]General">
                  <c:v>0.52093023255813953</c:v>
                </c:pt>
                <c:pt idx="215" formatCode="[$-409]General">
                  <c:v>0.51851851851851849</c:v>
                </c:pt>
                <c:pt idx="216" formatCode="[$-409]General">
                  <c:v>0.52073732718894006</c:v>
                </c:pt>
                <c:pt idx="217" formatCode="[$-409]General">
                  <c:v>0.52293577981651373</c:v>
                </c:pt>
                <c:pt idx="218" formatCode="[$-409]General">
                  <c:v>0.52511415525114158</c:v>
                </c:pt>
                <c:pt idx="219" formatCode="[$-409]General">
                  <c:v>0.52272727272727271</c:v>
                </c:pt>
                <c:pt idx="220" formatCode="[$-409]General">
                  <c:v>0.52036199095022628</c:v>
                </c:pt>
                <c:pt idx="221" formatCode="[$-409]General">
                  <c:v>0.52252252252252251</c:v>
                </c:pt>
                <c:pt idx="222" formatCode="[$-409]General">
                  <c:v>0.5246636771300448</c:v>
                </c:pt>
                <c:pt idx="223" formatCode="[$-409]General">
                  <c:v>0.5267857142857143</c:v>
                </c:pt>
                <c:pt idx="224" formatCode="[$-409]General">
                  <c:v>0.52888888888888885</c:v>
                </c:pt>
                <c:pt idx="225" formatCode="[$-409]General">
                  <c:v>0.53097345132743368</c:v>
                </c:pt>
                <c:pt idx="226" formatCode="[$-409]General">
                  <c:v>0.53303964757709255</c:v>
                </c:pt>
                <c:pt idx="227" formatCode="[$-409]General">
                  <c:v>0.5307017543859649</c:v>
                </c:pt>
                <c:pt idx="228" formatCode="[$-409]General">
                  <c:v>0.52838427947598254</c:v>
                </c:pt>
                <c:pt idx="229" formatCode="[$-409]General">
                  <c:v>0.52608695652173909</c:v>
                </c:pt>
                <c:pt idx="230" formatCode="[$-409]General">
                  <c:v>0.52813852813852813</c:v>
                </c:pt>
                <c:pt idx="231" formatCode="[$-409]General">
                  <c:v>0.53017241379310343</c:v>
                </c:pt>
                <c:pt idx="232" formatCode="[$-409]General">
                  <c:v>0.52789699570815452</c:v>
                </c:pt>
                <c:pt idx="233" formatCode="[$-409]General">
                  <c:v>0.52564102564102566</c:v>
                </c:pt>
                <c:pt idx="234" formatCode="[$-409]General">
                  <c:v>0.52765957446808509</c:v>
                </c:pt>
                <c:pt idx="235" formatCode="[$-409]General">
                  <c:v>0.52966101694915257</c:v>
                </c:pt>
                <c:pt idx="236" formatCode="[$-409]General">
                  <c:v>0.52742616033755274</c:v>
                </c:pt>
                <c:pt idx="237" formatCode="[$-409]General">
                  <c:v>0.52941176470588236</c:v>
                </c:pt>
                <c:pt idx="238" formatCode="[$-409]General">
                  <c:v>0.53138075313807531</c:v>
                </c:pt>
                <c:pt idx="239" formatCode="[$-409]General">
                  <c:v>0.53333333333333333</c:v>
                </c:pt>
                <c:pt idx="240" formatCode="[$-409]General">
                  <c:v>0.53526970954356845</c:v>
                </c:pt>
                <c:pt idx="241" formatCode="[$-409]General">
                  <c:v>0.53719008264462809</c:v>
                </c:pt>
                <c:pt idx="242" formatCode="[$-409]General">
                  <c:v>0.53909465020576131</c:v>
                </c:pt>
                <c:pt idx="243" formatCode="[$-409]General">
                  <c:v>0.54098360655737709</c:v>
                </c:pt>
                <c:pt idx="244" formatCode="[$-409]General">
                  <c:v>0.53877551020408165</c:v>
                </c:pt>
                <c:pt idx="245" formatCode="[$-409]General">
                  <c:v>0.53658536585365857</c:v>
                </c:pt>
                <c:pt idx="246" formatCode="[$-409]General">
                  <c:v>0.53846153846153844</c:v>
                </c:pt>
                <c:pt idx="247" formatCode="[$-409]General">
                  <c:v>0.54032258064516125</c:v>
                </c:pt>
                <c:pt idx="248" formatCode="[$-409]General">
                  <c:v>0.54216867469879515</c:v>
                </c:pt>
                <c:pt idx="249" formatCode="[$-409]General">
                  <c:v>0.54</c:v>
                </c:pt>
                <c:pt idx="250" formatCode="[$-409]General">
                  <c:v>0.53984063745019917</c:v>
                </c:pt>
                <c:pt idx="251" formatCode="[$-409]General">
                  <c:v>0.54166666666666663</c:v>
                </c:pt>
                <c:pt idx="252" formatCode="[$-409]General">
                  <c:v>0.53952569169960474</c:v>
                </c:pt>
                <c:pt idx="253" formatCode="[$-409]General">
                  <c:v>0.53740157480314965</c:v>
                </c:pt>
                <c:pt idx="254" formatCode="[$-409]General">
                  <c:v>0.53921568627450978</c:v>
                </c:pt>
                <c:pt idx="255" formatCode="[$-409]General">
                  <c:v>0.537109375</c:v>
                </c:pt>
                <c:pt idx="256" formatCode="[$-409]General">
                  <c:v>0.53891050583657585</c:v>
                </c:pt>
                <c:pt idx="257" formatCode="[$-409]General">
                  <c:v>0.54069767441860461</c:v>
                </c:pt>
                <c:pt idx="258" formatCode="[$-409]General">
                  <c:v>0.53861003861003864</c:v>
                </c:pt>
                <c:pt idx="259" formatCode="[$-409]General">
                  <c:v>0.54038461538461535</c:v>
                </c:pt>
                <c:pt idx="260" formatCode="[$-409]General">
                  <c:v>0.54214559386973182</c:v>
                </c:pt>
                <c:pt idx="261" formatCode="[$-409]General">
                  <c:v>0.54007633587786263</c:v>
                </c:pt>
                <c:pt idx="262" formatCode="[$-409]General">
                  <c:v>0.54182509505703425</c:v>
                </c:pt>
                <c:pt idx="263" formatCode="[$-409]General">
                  <c:v>0.54356060606060608</c:v>
                </c:pt>
                <c:pt idx="264" formatCode="[$-409]General">
                  <c:v>0.54528301886792452</c:v>
                </c:pt>
                <c:pt idx="265" formatCode="[$-409]General">
                  <c:v>0.54699248120300747</c:v>
                </c:pt>
                <c:pt idx="266" formatCode="[$-409]General">
                  <c:v>0.54868913857677903</c:v>
                </c:pt>
                <c:pt idx="267" formatCode="[$-409]General">
                  <c:v>0.54664179104477617</c:v>
                </c:pt>
                <c:pt idx="268" formatCode="[$-409]General">
                  <c:v>0.54832713754646845</c:v>
                </c:pt>
                <c:pt idx="269" formatCode="[$-409]General">
                  <c:v>0.55000000000000004</c:v>
                </c:pt>
                <c:pt idx="270" formatCode="[$-409]General">
                  <c:v>0.55166051660516602</c:v>
                </c:pt>
                <c:pt idx="271" formatCode="[$-409]General">
                  <c:v>0.54963235294117652</c:v>
                </c:pt>
                <c:pt idx="272" formatCode="[$-409]General">
                  <c:v>0.54761904761904767</c:v>
                </c:pt>
                <c:pt idx="273" formatCode="[$-409]General">
                  <c:v>0.54562043795620441</c:v>
                </c:pt>
                <c:pt idx="274" formatCode="[$-409]General">
                  <c:v>0.54727272727272724</c:v>
                </c:pt>
                <c:pt idx="275" formatCode="[$-409]General">
                  <c:v>0.54528985507246375</c:v>
                </c:pt>
                <c:pt idx="276" formatCode="[$-409]General">
                  <c:v>0.54693140794223827</c:v>
                </c:pt>
                <c:pt idx="277" formatCode="[$-409]General">
                  <c:v>0.54496402877697847</c:v>
                </c:pt>
                <c:pt idx="278" formatCode="[$-409]General">
                  <c:v>0.54659498207885304</c:v>
                </c:pt>
                <c:pt idx="279" formatCode="[$-409]General">
                  <c:v>0.54821428571428577</c:v>
                </c:pt>
                <c:pt idx="280" formatCode="[$-409]General">
                  <c:v>0.54982206405693945</c:v>
                </c:pt>
                <c:pt idx="281" formatCode="[$-409]General">
                  <c:v>0.5514184397163121</c:v>
                </c:pt>
                <c:pt idx="282" formatCode="[$-409]General">
                  <c:v>0.55300353356890464</c:v>
                </c:pt>
                <c:pt idx="283" formatCode="[$-409]General">
                  <c:v>0.551056338028169</c:v>
                </c:pt>
                <c:pt idx="284" formatCode="[$-409]General">
                  <c:v>0.5491228070175439</c:v>
                </c:pt>
                <c:pt idx="285" formatCode="[$-409]General">
                  <c:v>0.54720279720279719</c:v>
                </c:pt>
                <c:pt idx="286" formatCode="[$-409]General">
                  <c:v>0.54878048780487809</c:v>
                </c:pt>
                <c:pt idx="287" formatCode="[$-409]General">
                  <c:v>0.546875</c:v>
                </c:pt>
                <c:pt idx="288" formatCode="[$-409]General">
                  <c:v>0.54844290657439443</c:v>
                </c:pt>
                <c:pt idx="289" formatCode="[$-409]General">
                  <c:v>0.54655172413793107</c:v>
                </c:pt>
                <c:pt idx="290" formatCode="[$-409]General">
                  <c:v>0.54810996563573888</c:v>
                </c:pt>
                <c:pt idx="291" formatCode="[$-409]General">
                  <c:v>0.54623287671232879</c:v>
                </c:pt>
                <c:pt idx="292" formatCode="[$-409]General">
                  <c:v>0.54436860068259385</c:v>
                </c:pt>
                <c:pt idx="293" formatCode="[$-409]General">
                  <c:v>0.54591836734693877</c:v>
                </c:pt>
                <c:pt idx="294" formatCode="[$-409]General">
                  <c:v>0.54406779661016946</c:v>
                </c:pt>
                <c:pt idx="295" formatCode="[$-409]General">
                  <c:v>0.54560810810810811</c:v>
                </c:pt>
                <c:pt idx="296" formatCode="[$-409]General">
                  <c:v>0.54377104377104379</c:v>
                </c:pt>
                <c:pt idx="297" formatCode="[$-409]General">
                  <c:v>0.54194630872483218</c:v>
                </c:pt>
                <c:pt idx="298" formatCode="[$-409]General">
                  <c:v>0.54013377926421402</c:v>
                </c:pt>
                <c:pt idx="299" formatCode="[$-409]General">
                  <c:v>0.53833333333333333</c:v>
                </c:pt>
                <c:pt idx="300" formatCode="[$-409]General">
                  <c:v>0.53986710963455153</c:v>
                </c:pt>
                <c:pt idx="301" formatCode="[$-409]General">
                  <c:v>0.54139072847682124</c:v>
                </c:pt>
                <c:pt idx="302" formatCode="[$-409]General">
                  <c:v>0.54290429042904287</c:v>
                </c:pt>
                <c:pt idx="303" formatCode="[$-409]General">
                  <c:v>0.54440789473684215</c:v>
                </c:pt>
                <c:pt idx="304" formatCode="[$-409]General">
                  <c:v>0.54590163934426228</c:v>
                </c:pt>
                <c:pt idx="305" formatCode="[$-409]General">
                  <c:v>0.54738562091503273</c:v>
                </c:pt>
                <c:pt idx="306" formatCode="[$-409]General">
                  <c:v>0.54885993485342022</c:v>
                </c:pt>
                <c:pt idx="307" formatCode="[$-409]General">
                  <c:v>0.54707792207792205</c:v>
                </c:pt>
                <c:pt idx="308" formatCode="[$-409]General">
                  <c:v>0.54854368932038833</c:v>
                </c:pt>
                <c:pt idx="309" formatCode="[$-409]General">
                  <c:v>0.55000000000000004</c:v>
                </c:pt>
                <c:pt idx="310" formatCode="[$-409]General">
                  <c:v>0.54823151125401925</c:v>
                </c:pt>
                <c:pt idx="311" formatCode="[$-409]General">
                  <c:v>0.54647435897435892</c:v>
                </c:pt>
                <c:pt idx="312" formatCode="[$-409]General">
                  <c:v>0.54792332268370603</c:v>
                </c:pt>
                <c:pt idx="313" formatCode="[$-409]General">
                  <c:v>0.54617834394904463</c:v>
                </c:pt>
                <c:pt idx="314" formatCode="[$-409]General">
                  <c:v>0.5444444444444444</c:v>
                </c:pt>
                <c:pt idx="315" formatCode="[$-409]General">
                  <c:v>0.54272151898734178</c:v>
                </c:pt>
                <c:pt idx="316" formatCode="[$-409]General">
                  <c:v>0.54416403785488954</c:v>
                </c:pt>
                <c:pt idx="317" formatCode="[$-409]General">
                  <c:v>0.54559748427672961</c:v>
                </c:pt>
                <c:pt idx="318" formatCode="[$-409]General">
                  <c:v>0.5438871473354232</c:v>
                </c:pt>
                <c:pt idx="319" formatCode="[$-409]General">
                  <c:v>0.54218750000000004</c:v>
                </c:pt>
                <c:pt idx="320" formatCode="[$-409]General">
                  <c:v>0.54361370716510904</c:v>
                </c:pt>
                <c:pt idx="321" formatCode="[$-409]General">
                  <c:v>0.54347826086956519</c:v>
                </c:pt>
                <c:pt idx="322" formatCode="[$-409]General">
                  <c:v>0.54334365325077394</c:v>
                </c:pt>
                <c:pt idx="323" formatCode="[$-409]General">
                  <c:v>0.54320987654320985</c:v>
                </c:pt>
                <c:pt idx="324" formatCode="[$-409]General">
                  <c:v>0.54153846153846152</c:v>
                </c:pt>
                <c:pt idx="325" formatCode="[$-409]General">
                  <c:v>0.54294478527607359</c:v>
                </c:pt>
                <c:pt idx="326" formatCode="[$-409]General">
                  <c:v>0.54434250764525993</c:v>
                </c:pt>
                <c:pt idx="327" formatCode="[$-409]General">
                  <c:v>0.54573170731707321</c:v>
                </c:pt>
                <c:pt idx="328" formatCode="[$-409]General">
                  <c:v>0.54711246200607899</c:v>
                </c:pt>
                <c:pt idx="329" formatCode="[$-409]General">
                  <c:v>0.54848484848484846</c:v>
                </c:pt>
                <c:pt idx="330" formatCode="[$-409]General">
                  <c:v>0.54984894259818728</c:v>
                </c:pt>
                <c:pt idx="331" formatCode="[$-409]General">
                  <c:v>0.5512048192771084</c:v>
                </c:pt>
                <c:pt idx="332" formatCode="[$-409]General">
                  <c:v>0.55255255255255253</c:v>
                </c:pt>
                <c:pt idx="333" formatCode="[$-409]General">
                  <c:v>0.55389221556886226</c:v>
                </c:pt>
                <c:pt idx="334" formatCode="[$-409]General">
                  <c:v>0.55522388059701488</c:v>
                </c:pt>
                <c:pt idx="335" formatCode="[$-409]General">
                  <c:v>0.5535714285714286</c:v>
                </c:pt>
                <c:pt idx="336" formatCode="[$-409]General">
                  <c:v>0.55192878338278928</c:v>
                </c:pt>
                <c:pt idx="337" formatCode="[$-409]General">
                  <c:v>0.55325443786982254</c:v>
                </c:pt>
                <c:pt idx="338" formatCode="[$-409]General">
                  <c:v>0.55162241887905605</c:v>
                </c:pt>
                <c:pt idx="339" formatCode="[$-409]General">
                  <c:v>0.55147058823529416</c:v>
                </c:pt>
                <c:pt idx="340" formatCode="[$-409]General">
                  <c:v>0.55278592375366564</c:v>
                </c:pt>
                <c:pt idx="341" formatCode="[$-409]General">
                  <c:v>0.55409356725146197</c:v>
                </c:pt>
                <c:pt idx="342" formatCode="[$-409]General">
                  <c:v>0.55247813411078717</c:v>
                </c:pt>
                <c:pt idx="343" formatCode="[$-409]General">
                  <c:v>0.55377906976744184</c:v>
                </c:pt>
                <c:pt idx="344" formatCode="[$-409]General">
                  <c:v>0.55507246376811592</c:v>
                </c:pt>
                <c:pt idx="345" formatCode="[$-409]General">
                  <c:v>0.55635838150289019</c:v>
                </c:pt>
                <c:pt idx="346" formatCode="[$-409]General">
                  <c:v>0.55475504322766567</c:v>
                </c:pt>
                <c:pt idx="347" formatCode="[$-409]General">
                  <c:v>0.55603448275862066</c:v>
                </c:pt>
                <c:pt idx="348" formatCode="[$-409]General">
                  <c:v>0.55730659025787965</c:v>
                </c:pt>
                <c:pt idx="349" formatCode="[$-409]General">
                  <c:v>0.55857142857142861</c:v>
                </c:pt>
                <c:pt idx="350" formatCode="[$-409]General">
                  <c:v>0.55698005698005693</c:v>
                </c:pt>
                <c:pt idx="351" formatCode="[$-409]General">
                  <c:v>0.55823863636363635</c:v>
                </c:pt>
                <c:pt idx="352" formatCode="[$-409]General">
                  <c:v>0.55949008498583575</c:v>
                </c:pt>
                <c:pt idx="353" formatCode="[$-409]General">
                  <c:v>0.56073446327683618</c:v>
                </c:pt>
                <c:pt idx="354" formatCode="[$-409]General">
                  <c:v>0.56197183098591552</c:v>
                </c:pt>
                <c:pt idx="355" formatCode="[$-409]General">
                  <c:v>0.5632022471910112</c:v>
                </c:pt>
                <c:pt idx="356" formatCode="[$-409]General">
                  <c:v>0.56162464985994398</c:v>
                </c:pt>
                <c:pt idx="357" formatCode="[$-409]General">
                  <c:v>0.56005586592178769</c:v>
                </c:pt>
                <c:pt idx="358" formatCode="[$-409]General">
                  <c:v>0.56128133704735372</c:v>
                </c:pt>
                <c:pt idx="359" formatCode="[$-409]General">
                  <c:v>0.5625</c:v>
                </c:pt>
                <c:pt idx="360" formatCode="[$-409]General">
                  <c:v>0.56094182825484762</c:v>
                </c:pt>
                <c:pt idx="361" formatCode="[$-409]General">
                  <c:v>0.55939226519337015</c:v>
                </c:pt>
                <c:pt idx="362" formatCode="[$-409]General">
                  <c:v>0.55785123966942152</c:v>
                </c:pt>
                <c:pt idx="363" formatCode="[$-409]General">
                  <c:v>0.55906593406593408</c:v>
                </c:pt>
                <c:pt idx="364" formatCode="[$-409]General">
                  <c:v>0.55753424657534245</c:v>
                </c:pt>
                <c:pt idx="365" formatCode="[$-409]General">
                  <c:v>0.55874316939890711</c:v>
                </c:pt>
                <c:pt idx="366" formatCode="[$-409]General">
                  <c:v>0.55994550408719346</c:v>
                </c:pt>
                <c:pt idx="367" formatCode="[$-409]General">
                  <c:v>0.55842391304347827</c:v>
                </c:pt>
                <c:pt idx="368" formatCode="[$-409]General">
                  <c:v>0.55691056910569103</c:v>
                </c:pt>
                <c:pt idx="369" formatCode="[$-409]General">
                  <c:v>0.55540540540540539</c:v>
                </c:pt>
                <c:pt idx="370" formatCode="[$-409]General">
                  <c:v>0.5539083557951483</c:v>
                </c:pt>
                <c:pt idx="371" formatCode="[$-409]General">
                  <c:v>0.55241935483870963</c:v>
                </c:pt>
                <c:pt idx="372" formatCode="[$-409]General">
                  <c:v>0.5536193029490617</c:v>
                </c:pt>
                <c:pt idx="373" formatCode="[$-409]General">
                  <c:v>0.55213903743315507</c:v>
                </c:pt>
                <c:pt idx="374" formatCode="[$-409]General">
                  <c:v>0.55333333333333334</c:v>
                </c:pt>
                <c:pt idx="375" formatCode="[$-409]General">
                  <c:v>0.55452127659574468</c:v>
                </c:pt>
                <c:pt idx="376" formatCode="[$-409]General">
                  <c:v>0.5557029177718833</c:v>
                </c:pt>
                <c:pt idx="377" formatCode="[$-409]General">
                  <c:v>0.55423280423280419</c:v>
                </c:pt>
                <c:pt idx="378" formatCode="[$-409]General">
                  <c:v>0.55277044854881263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'Cum % Analysis'!$U$1</c:f>
              <c:strCache>
                <c:ptCount val="1"/>
                <c:pt idx="0">
                  <c:v>Theoretical Mean computed cummulatively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strRef>
              <c:f>'Cum % Analysis'!$A$2:$A$1299</c:f>
              <c:strCache>
                <c:ptCount val="4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 </c:v>
                </c:pt>
                <c:pt idx="380">
                  <c:v> </c:v>
                </c:pt>
                <c:pt idx="381">
                  <c:v> </c:v>
                </c:pt>
                <c:pt idx="382">
                  <c:v> </c:v>
                </c:pt>
                <c:pt idx="383">
                  <c:v> </c:v>
                </c:pt>
                <c:pt idx="384">
                  <c:v> </c:v>
                </c:pt>
                <c:pt idx="385">
                  <c:v> </c:v>
                </c:pt>
                <c:pt idx="386">
                  <c:v> </c:v>
                </c:pt>
                <c:pt idx="387">
                  <c:v> </c:v>
                </c:pt>
                <c:pt idx="388">
                  <c:v> </c:v>
                </c:pt>
                <c:pt idx="389">
                  <c:v> </c:v>
                </c:pt>
                <c:pt idx="390">
                  <c:v> </c:v>
                </c:pt>
                <c:pt idx="391">
                  <c:v> </c:v>
                </c:pt>
                <c:pt idx="392">
                  <c:v> </c:v>
                </c:pt>
                <c:pt idx="393">
                  <c:v> </c:v>
                </c:pt>
                <c:pt idx="394">
                  <c:v> </c:v>
                </c:pt>
                <c:pt idx="395">
                  <c:v> </c:v>
                </c:pt>
                <c:pt idx="396">
                  <c:v> </c:v>
                </c:pt>
                <c:pt idx="397">
                  <c:v> </c:v>
                </c:pt>
                <c:pt idx="398">
                  <c:v> </c:v>
                </c:pt>
                <c:pt idx="399">
                  <c:v> </c:v>
                </c:pt>
                <c:pt idx="400">
                  <c:v> </c:v>
                </c:pt>
                <c:pt idx="401">
                  <c:v> </c:v>
                </c:pt>
                <c:pt idx="402">
                  <c:v> </c:v>
                </c:pt>
                <c:pt idx="403">
                  <c:v> </c:v>
                </c:pt>
                <c:pt idx="404">
                  <c:v> </c:v>
                </c:pt>
                <c:pt idx="405">
                  <c:v> </c:v>
                </c:pt>
                <c:pt idx="406">
                  <c:v> </c:v>
                </c:pt>
                <c:pt idx="407">
                  <c:v> </c:v>
                </c:pt>
                <c:pt idx="408">
                  <c:v> </c:v>
                </c:pt>
                <c:pt idx="409">
                  <c:v> </c:v>
                </c:pt>
                <c:pt idx="410">
                  <c:v> </c:v>
                </c:pt>
                <c:pt idx="411">
                  <c:v> </c:v>
                </c:pt>
                <c:pt idx="412">
                  <c:v> </c:v>
                </c:pt>
                <c:pt idx="413">
                  <c:v> </c:v>
                </c:pt>
                <c:pt idx="414">
                  <c:v> </c:v>
                </c:pt>
                <c:pt idx="415">
                  <c:v> </c:v>
                </c:pt>
                <c:pt idx="416">
                  <c:v> </c:v>
                </c:pt>
                <c:pt idx="417">
                  <c:v> </c:v>
                </c:pt>
                <c:pt idx="418">
                  <c:v> </c:v>
                </c:pt>
                <c:pt idx="419">
                  <c:v> </c:v>
                </c:pt>
                <c:pt idx="420">
                  <c:v> </c:v>
                </c:pt>
                <c:pt idx="421">
                  <c:v> </c:v>
                </c:pt>
                <c:pt idx="422">
                  <c:v> </c:v>
                </c:pt>
                <c:pt idx="423">
                  <c:v> </c:v>
                </c:pt>
                <c:pt idx="424">
                  <c:v> </c:v>
                </c:pt>
                <c:pt idx="425">
                  <c:v> </c:v>
                </c:pt>
                <c:pt idx="426">
                  <c:v> </c:v>
                </c:pt>
                <c:pt idx="427">
                  <c:v> </c:v>
                </c:pt>
                <c:pt idx="428">
                  <c:v> </c:v>
                </c:pt>
                <c:pt idx="429">
                  <c:v> </c:v>
                </c:pt>
                <c:pt idx="430">
                  <c:v> </c:v>
                </c:pt>
                <c:pt idx="431">
                  <c:v> </c:v>
                </c:pt>
                <c:pt idx="432">
                  <c:v> </c:v>
                </c:pt>
                <c:pt idx="433">
                  <c:v> </c:v>
                </c:pt>
                <c:pt idx="434">
                  <c:v> </c:v>
                </c:pt>
                <c:pt idx="435">
                  <c:v> </c:v>
                </c:pt>
                <c:pt idx="436">
                  <c:v> </c:v>
                </c:pt>
                <c:pt idx="437">
                  <c:v> </c:v>
                </c:pt>
                <c:pt idx="438">
                  <c:v> </c:v>
                </c:pt>
                <c:pt idx="439">
                  <c:v> </c:v>
                </c:pt>
                <c:pt idx="440">
                  <c:v> </c:v>
                </c:pt>
                <c:pt idx="441">
                  <c:v> </c:v>
                </c:pt>
                <c:pt idx="442">
                  <c:v> </c:v>
                </c:pt>
                <c:pt idx="443">
                  <c:v> </c:v>
                </c:pt>
                <c:pt idx="444">
                  <c:v> </c:v>
                </c:pt>
                <c:pt idx="445">
                  <c:v> </c:v>
                </c:pt>
                <c:pt idx="446">
                  <c:v> </c:v>
                </c:pt>
                <c:pt idx="447">
                  <c:v> </c:v>
                </c:pt>
                <c:pt idx="448">
                  <c:v> </c:v>
                </c:pt>
                <c:pt idx="449">
                  <c:v> </c:v>
                </c:pt>
                <c:pt idx="450">
                  <c:v> </c:v>
                </c:pt>
                <c:pt idx="451">
                  <c:v> </c:v>
                </c:pt>
                <c:pt idx="452">
                  <c:v> </c:v>
                </c:pt>
                <c:pt idx="453">
                  <c:v> </c:v>
                </c:pt>
                <c:pt idx="454">
                  <c:v> </c:v>
                </c:pt>
                <c:pt idx="455">
                  <c:v> </c:v>
                </c:pt>
                <c:pt idx="456">
                  <c:v> </c:v>
                </c:pt>
                <c:pt idx="457">
                  <c:v> </c:v>
                </c:pt>
                <c:pt idx="458">
                  <c:v> </c:v>
                </c:pt>
                <c:pt idx="459">
                  <c:v> </c:v>
                </c:pt>
                <c:pt idx="460">
                  <c:v> </c:v>
                </c:pt>
                <c:pt idx="461">
                  <c:v> </c:v>
                </c:pt>
                <c:pt idx="462">
                  <c:v> </c:v>
                </c:pt>
                <c:pt idx="463">
                  <c:v> </c:v>
                </c:pt>
                <c:pt idx="464">
                  <c:v> </c:v>
                </c:pt>
                <c:pt idx="465">
                  <c:v> </c:v>
                </c:pt>
                <c:pt idx="466">
                  <c:v> </c:v>
                </c:pt>
                <c:pt idx="467">
                  <c:v> </c:v>
                </c:pt>
                <c:pt idx="468">
                  <c:v> </c:v>
                </c:pt>
                <c:pt idx="469">
                  <c:v> </c:v>
                </c:pt>
                <c:pt idx="470">
                  <c:v> </c:v>
                </c:pt>
                <c:pt idx="471">
                  <c:v> </c:v>
                </c:pt>
                <c:pt idx="472">
                  <c:v> </c:v>
                </c:pt>
                <c:pt idx="473">
                  <c:v> </c:v>
                </c:pt>
                <c:pt idx="474">
                  <c:v> </c:v>
                </c:pt>
                <c:pt idx="475">
                  <c:v> </c:v>
                </c:pt>
                <c:pt idx="476">
                  <c:v> </c:v>
                </c:pt>
                <c:pt idx="477">
                  <c:v> </c:v>
                </c:pt>
                <c:pt idx="478">
                  <c:v> </c:v>
                </c:pt>
                <c:pt idx="479">
                  <c:v> </c:v>
                </c:pt>
                <c:pt idx="480">
                  <c:v> </c:v>
                </c:pt>
                <c:pt idx="481">
                  <c:v> </c:v>
                </c:pt>
                <c:pt idx="482">
                  <c:v> </c:v>
                </c:pt>
                <c:pt idx="483">
                  <c:v> </c:v>
                </c:pt>
                <c:pt idx="484">
                  <c:v> </c:v>
                </c:pt>
                <c:pt idx="485">
                  <c:v> </c:v>
                </c:pt>
                <c:pt idx="486">
                  <c:v> </c:v>
                </c:pt>
                <c:pt idx="487">
                  <c:v> </c:v>
                </c:pt>
                <c:pt idx="488">
                  <c:v> </c:v>
                </c:pt>
                <c:pt idx="489">
                  <c:v> </c:v>
                </c:pt>
                <c:pt idx="490">
                  <c:v> </c:v>
                </c:pt>
                <c:pt idx="491">
                  <c:v> </c:v>
                </c:pt>
                <c:pt idx="492">
                  <c:v> </c:v>
                </c:pt>
                <c:pt idx="493">
                  <c:v> </c:v>
                </c:pt>
                <c:pt idx="494">
                  <c:v> </c:v>
                </c:pt>
                <c:pt idx="495">
                  <c:v> </c:v>
                </c:pt>
                <c:pt idx="496">
                  <c:v> </c:v>
                </c:pt>
                <c:pt idx="497">
                  <c:v> </c:v>
                </c:pt>
                <c:pt idx="498">
                  <c:v> </c:v>
                </c:pt>
              </c:strCache>
            </c:strRef>
          </c:xVal>
          <c:yVal>
            <c:numRef>
              <c:f>'Cum % Analysis'!$U$2:$U$1299</c:f>
              <c:numCache>
                <c:formatCode>[$-409]General</c:formatCode>
                <c:ptCount val="1298"/>
                <c:pt idx="0">
                  <c:v>0.62280000000000002</c:v>
                </c:pt>
                <c:pt idx="1">
                  <c:v>0.60699999999999998</c:v>
                </c:pt>
                <c:pt idx="2">
                  <c:v>0.66133333333333333</c:v>
                </c:pt>
                <c:pt idx="3">
                  <c:v>0.63412500000000005</c:v>
                </c:pt>
                <c:pt idx="4">
                  <c:v>0.55767000000000011</c:v>
                </c:pt>
                <c:pt idx="5">
                  <c:v>0.57055833333333339</c:v>
                </c:pt>
                <c:pt idx="6">
                  <c:v>0.57029999999999992</c:v>
                </c:pt>
                <c:pt idx="7">
                  <c:v>0.5333</c:v>
                </c:pt>
                <c:pt idx="8">
                  <c:v>0.47404444444444438</c:v>
                </c:pt>
                <c:pt idx="9">
                  <c:v>0.474555</c:v>
                </c:pt>
                <c:pt idx="10">
                  <c:v>0.44770000000000004</c:v>
                </c:pt>
                <c:pt idx="11">
                  <c:v>0.45445833333333341</c:v>
                </c:pt>
                <c:pt idx="12">
                  <c:v>0.48243846153846159</c:v>
                </c:pt>
                <c:pt idx="13">
                  <c:v>0.48112857142857152</c:v>
                </c:pt>
                <c:pt idx="14">
                  <c:v>0.47585000000000005</c:v>
                </c:pt>
                <c:pt idx="15">
                  <c:v>0.45179062500000011</c:v>
                </c:pt>
                <c:pt idx="16">
                  <c:v>0.45462647058823535</c:v>
                </c:pt>
                <c:pt idx="17">
                  <c:v>0.45905000000000012</c:v>
                </c:pt>
                <c:pt idx="18">
                  <c:v>0.45522631578947381</c:v>
                </c:pt>
                <c:pt idx="19">
                  <c:v>0.43701000000000012</c:v>
                </c:pt>
                <c:pt idx="20">
                  <c:v>0.45516190476190488</c:v>
                </c:pt>
                <c:pt idx="21">
                  <c:v>0.45720227272727287</c:v>
                </c:pt>
                <c:pt idx="22">
                  <c:v>0.4729000000000001</c:v>
                </c:pt>
                <c:pt idx="23">
                  <c:v>0.46385208333333344</c:v>
                </c:pt>
                <c:pt idx="24">
                  <c:v>0.47276800000000008</c:v>
                </c:pt>
                <c:pt idx="25">
                  <c:v>0.46247307692307699</c:v>
                </c:pt>
                <c:pt idx="26">
                  <c:v>0.4502296296296297</c:v>
                </c:pt>
                <c:pt idx="27">
                  <c:v>0.46566071428571437</c:v>
                </c:pt>
                <c:pt idx="28">
                  <c:v>0.4708379310344829</c:v>
                </c:pt>
                <c:pt idx="29">
                  <c:v>0.47878833333333348</c:v>
                </c:pt>
                <c:pt idx="30">
                  <c:v>0.49179032258064531</c:v>
                </c:pt>
                <c:pt idx="31">
                  <c:v>0.49985937500000016</c:v>
                </c:pt>
                <c:pt idx="32">
                  <c:v>0.50629393939393952</c:v>
                </c:pt>
                <c:pt idx="33">
                  <c:v>0.51285294117647073</c:v>
                </c:pt>
                <c:pt idx="34">
                  <c:v>0.5067357142857144</c:v>
                </c:pt>
                <c:pt idx="35">
                  <c:v>0.50585555555555572</c:v>
                </c:pt>
                <c:pt idx="36">
                  <c:v>0.49851540540540551</c:v>
                </c:pt>
                <c:pt idx="37">
                  <c:v>0.49053473684210536</c:v>
                </c:pt>
                <c:pt idx="38">
                  <c:v>0.50130692307692326</c:v>
                </c:pt>
                <c:pt idx="39">
                  <c:v>0.50437675000000015</c:v>
                </c:pt>
                <c:pt idx="40">
                  <c:v>0.51183951219512203</c:v>
                </c:pt>
                <c:pt idx="41">
                  <c:v>0.51255404761904766</c:v>
                </c:pt>
                <c:pt idx="42">
                  <c:v>0.51590267441860471</c:v>
                </c:pt>
                <c:pt idx="43">
                  <c:v>0.52500034090909098</c:v>
                </c:pt>
                <c:pt idx="44">
                  <c:v>0.52348033333333344</c:v>
                </c:pt>
                <c:pt idx="45">
                  <c:v>0.52889923913043491</c:v>
                </c:pt>
                <c:pt idx="46">
                  <c:v>0.52921414893617036</c:v>
                </c:pt>
                <c:pt idx="47">
                  <c:v>0.53358781250000009</c:v>
                </c:pt>
                <c:pt idx="48">
                  <c:v>0.52789010204081643</c:v>
                </c:pt>
                <c:pt idx="49">
                  <c:v>0.53092030000000012</c:v>
                </c:pt>
                <c:pt idx="50">
                  <c:v>0.53279343137254909</c:v>
                </c:pt>
                <c:pt idx="51">
                  <c:v>0.52734548076923082</c:v>
                </c:pt>
                <c:pt idx="52">
                  <c:v>0.52214084905660385</c:v>
                </c:pt>
                <c:pt idx="53">
                  <c:v>0.5293067592592593</c:v>
                </c:pt>
                <c:pt idx="54">
                  <c:v>0.52491481818181818</c:v>
                </c:pt>
                <c:pt idx="55">
                  <c:v>0.52060651785714296</c:v>
                </c:pt>
                <c:pt idx="56">
                  <c:v>0.52873271929824572</c:v>
                </c:pt>
                <c:pt idx="57">
                  <c:v>0.53071922413793104</c:v>
                </c:pt>
                <c:pt idx="58">
                  <c:v>0.53251042372881352</c:v>
                </c:pt>
                <c:pt idx="59">
                  <c:v>0.52693525000000008</c:v>
                </c:pt>
                <c:pt idx="60">
                  <c:v>0.52545106557377053</c:v>
                </c:pt>
                <c:pt idx="61">
                  <c:v>0.51888169354838709</c:v>
                </c:pt>
                <c:pt idx="62">
                  <c:v>0.51146293650793651</c:v>
                </c:pt>
                <c:pt idx="63">
                  <c:v>0.51485414062500001</c:v>
                </c:pt>
                <c:pt idx="64">
                  <c:v>0.51840407692307688</c:v>
                </c:pt>
                <c:pt idx="65">
                  <c:v>0.52042825757575761</c:v>
                </c:pt>
                <c:pt idx="66">
                  <c:v>0.52222440298507466</c:v>
                </c:pt>
                <c:pt idx="67">
                  <c:v>0.52732036764705892</c:v>
                </c:pt>
                <c:pt idx="68">
                  <c:v>0.52753094202898565</c:v>
                </c:pt>
                <c:pt idx="69">
                  <c:v>0.5231690714285715</c:v>
                </c:pt>
                <c:pt idx="70">
                  <c:v>0.52948640845070427</c:v>
                </c:pt>
                <c:pt idx="71">
                  <c:v>0.52866923611111127</c:v>
                </c:pt>
                <c:pt idx="72">
                  <c:v>0.53041417808219182</c:v>
                </c:pt>
                <c:pt idx="73">
                  <c:v>0.53147006756756765</c:v>
                </c:pt>
                <c:pt idx="74">
                  <c:v>0.52679046666666673</c:v>
                </c:pt>
                <c:pt idx="75">
                  <c:v>0.5276807236842106</c:v>
                </c:pt>
                <c:pt idx="76">
                  <c:v>0.5313238311688312</c:v>
                </c:pt>
                <c:pt idx="77">
                  <c:v>0.53638057692307695</c:v>
                </c:pt>
                <c:pt idx="78">
                  <c:v>0.53197829113924056</c:v>
                </c:pt>
                <c:pt idx="79">
                  <c:v>0.53372418750000006</c:v>
                </c:pt>
                <c:pt idx="80">
                  <c:v>0.53624425925925923</c:v>
                </c:pt>
                <c:pt idx="81">
                  <c:v>0.52970469512195129</c:v>
                </c:pt>
                <c:pt idx="82">
                  <c:v>0.53468656626506039</c:v>
                </c:pt>
                <c:pt idx="83">
                  <c:v>0.53665994047619059</c:v>
                </c:pt>
                <c:pt idx="84">
                  <c:v>0.54157570588235304</c:v>
                </c:pt>
                <c:pt idx="85">
                  <c:v>0.53783877906976751</c:v>
                </c:pt>
                <c:pt idx="86">
                  <c:v>0.53490327586206909</c:v>
                </c:pt>
                <c:pt idx="87">
                  <c:v>0.53905210227272726</c:v>
                </c:pt>
                <c:pt idx="88">
                  <c:v>0.53893297752808988</c:v>
                </c:pt>
                <c:pt idx="89">
                  <c:v>0.53707038888888881</c:v>
                </c:pt>
                <c:pt idx="90">
                  <c:v>0.53269763736263731</c:v>
                </c:pt>
                <c:pt idx="91">
                  <c:v>0.53193788043478252</c:v>
                </c:pt>
                <c:pt idx="92">
                  <c:v>0.53395360215053755</c:v>
                </c:pt>
                <c:pt idx="93">
                  <c:v>0.52860303191489355</c:v>
                </c:pt>
                <c:pt idx="94">
                  <c:v>0.53266089473684208</c:v>
                </c:pt>
                <c:pt idx="95">
                  <c:v>0.53216651041666652</c:v>
                </c:pt>
                <c:pt idx="96">
                  <c:v>0.52861427835051533</c:v>
                </c:pt>
                <c:pt idx="97">
                  <c:v>0.53144474489795901</c:v>
                </c:pt>
                <c:pt idx="98">
                  <c:v>0.53350388888888878</c:v>
                </c:pt>
                <c:pt idx="99">
                  <c:v>0.53066884999999986</c:v>
                </c:pt>
                <c:pt idx="100">
                  <c:v>0.52959539603960382</c:v>
                </c:pt>
                <c:pt idx="101">
                  <c:v>0.53306799019607831</c:v>
                </c:pt>
                <c:pt idx="102">
                  <c:v>0.53206538834951445</c:v>
                </c:pt>
                <c:pt idx="103">
                  <c:v>0.53404649038461527</c:v>
                </c:pt>
                <c:pt idx="104">
                  <c:v>0.53087033333333322</c:v>
                </c:pt>
                <c:pt idx="105">
                  <c:v>0.53339042452830177</c:v>
                </c:pt>
                <c:pt idx="106">
                  <c:v>0.53644378504672885</c:v>
                </c:pt>
                <c:pt idx="107">
                  <c:v>0.53559384259259257</c:v>
                </c:pt>
                <c:pt idx="108">
                  <c:v>0.53901133027522929</c:v>
                </c:pt>
                <c:pt idx="109">
                  <c:v>0.54017622727272718</c:v>
                </c:pt>
                <c:pt idx="110">
                  <c:v>0.5432953603603603</c:v>
                </c:pt>
                <c:pt idx="111">
                  <c:v>0.54024808035714278</c:v>
                </c:pt>
                <c:pt idx="112">
                  <c:v>0.54109676991150424</c:v>
                </c:pt>
                <c:pt idx="113">
                  <c:v>0.53831741228070162</c:v>
                </c:pt>
                <c:pt idx="114">
                  <c:v>0.53673378260869553</c:v>
                </c:pt>
                <c:pt idx="115">
                  <c:v>0.53575159482758605</c:v>
                </c:pt>
                <c:pt idx="116">
                  <c:v>0.53698833333333318</c:v>
                </c:pt>
                <c:pt idx="117">
                  <c:v>0.53646343220338977</c:v>
                </c:pt>
                <c:pt idx="118">
                  <c:v>0.53371457983193271</c:v>
                </c:pt>
                <c:pt idx="119">
                  <c:v>0.53549779166666667</c:v>
                </c:pt>
                <c:pt idx="120">
                  <c:v>0.53693252066115682</c:v>
                </c:pt>
                <c:pt idx="121">
                  <c:v>0.53592897540983597</c:v>
                </c:pt>
                <c:pt idx="122">
                  <c:v>0.5382328048780487</c:v>
                </c:pt>
                <c:pt idx="123">
                  <c:v>0.53765592741935475</c:v>
                </c:pt>
                <c:pt idx="124">
                  <c:v>0.53462747999999993</c:v>
                </c:pt>
                <c:pt idx="125">
                  <c:v>0.53673797619047614</c:v>
                </c:pt>
                <c:pt idx="126">
                  <c:v>0.5338002755905511</c:v>
                </c:pt>
                <c:pt idx="127">
                  <c:v>0.53673230468749988</c:v>
                </c:pt>
                <c:pt idx="128">
                  <c:v>0.53400220930232545</c:v>
                </c:pt>
                <c:pt idx="129">
                  <c:v>0.5361348846153845</c:v>
                </c:pt>
                <c:pt idx="130">
                  <c:v>0.53422240458015258</c:v>
                </c:pt>
                <c:pt idx="131">
                  <c:v>0.53155253787878776</c:v>
                </c:pt>
                <c:pt idx="132">
                  <c:v>0.53266793233082688</c:v>
                </c:pt>
                <c:pt idx="133">
                  <c:v>0.52933384328358191</c:v>
                </c:pt>
                <c:pt idx="134">
                  <c:v>0.52954470370370355</c:v>
                </c:pt>
                <c:pt idx="135">
                  <c:v>0.53194952205882329</c:v>
                </c:pt>
                <c:pt idx="136">
                  <c:v>0.53182726277372239</c:v>
                </c:pt>
                <c:pt idx="137">
                  <c:v>0.53151329710144901</c:v>
                </c:pt>
                <c:pt idx="138">
                  <c:v>0.53488370503597105</c:v>
                </c:pt>
                <c:pt idx="139">
                  <c:v>0.53484382142857123</c:v>
                </c:pt>
                <c:pt idx="140">
                  <c:v>0.53564031914893595</c:v>
                </c:pt>
                <c:pt idx="141">
                  <c:v>0.53471045774647863</c:v>
                </c:pt>
                <c:pt idx="142">
                  <c:v>0.5368121328671327</c:v>
                </c:pt>
                <c:pt idx="143">
                  <c:v>0.53697142361111083</c:v>
                </c:pt>
                <c:pt idx="144">
                  <c:v>0.53619679310344803</c:v>
                </c:pt>
                <c:pt idx="145">
                  <c:v>0.53703551369862979</c:v>
                </c:pt>
                <c:pt idx="146">
                  <c:v>0.53987540816326496</c:v>
                </c:pt>
                <c:pt idx="147">
                  <c:v>0.54062287162162126</c:v>
                </c:pt>
                <c:pt idx="148">
                  <c:v>0.5434139932885903</c:v>
                </c:pt>
                <c:pt idx="149">
                  <c:v>0.54148756666666642</c:v>
                </c:pt>
                <c:pt idx="150">
                  <c:v>0.54239791390728453</c:v>
                </c:pt>
                <c:pt idx="151">
                  <c:v>0.54402983552631545</c:v>
                </c:pt>
                <c:pt idx="152">
                  <c:v>0.54102179738562062</c:v>
                </c:pt>
                <c:pt idx="153">
                  <c:v>0.53870672077922044</c:v>
                </c:pt>
                <c:pt idx="154">
                  <c:v>0.54109635483870944</c:v>
                </c:pt>
                <c:pt idx="155">
                  <c:v>0.54141464743589707</c:v>
                </c:pt>
                <c:pt idx="156">
                  <c:v>0.54351487261146469</c:v>
                </c:pt>
                <c:pt idx="157">
                  <c:v>0.54417838607594915</c:v>
                </c:pt>
                <c:pt idx="158">
                  <c:v>0.5443168867924526</c:v>
                </c:pt>
                <c:pt idx="159">
                  <c:v>0.54402490624999977</c:v>
                </c:pt>
                <c:pt idx="160">
                  <c:v>0.5406458695652171</c:v>
                </c:pt>
                <c:pt idx="161">
                  <c:v>0.54069496913580228</c:v>
                </c:pt>
                <c:pt idx="162">
                  <c:v>0.54105696319018382</c:v>
                </c:pt>
                <c:pt idx="163">
                  <c:v>0.54083649390243882</c:v>
                </c:pt>
                <c:pt idx="164">
                  <c:v>0.54306839393939377</c:v>
                </c:pt>
                <c:pt idx="165">
                  <c:v>0.54205201807228898</c:v>
                </c:pt>
                <c:pt idx="166">
                  <c:v>0.54364811377245481</c:v>
                </c:pt>
                <c:pt idx="167">
                  <c:v>0.54363889880952365</c:v>
                </c:pt>
                <c:pt idx="168">
                  <c:v>0.54292653846153816</c:v>
                </c:pt>
                <c:pt idx="169">
                  <c:v>0.5422937352941174</c:v>
                </c:pt>
                <c:pt idx="170">
                  <c:v>0.54470429824561373</c:v>
                </c:pt>
                <c:pt idx="171">
                  <c:v>0.54215049418604633</c:v>
                </c:pt>
                <c:pt idx="172">
                  <c:v>0.53995684971098235</c:v>
                </c:pt>
                <c:pt idx="173">
                  <c:v>0.54204962643678134</c:v>
                </c:pt>
                <c:pt idx="174">
                  <c:v>0.54032591428571397</c:v>
                </c:pt>
                <c:pt idx="175">
                  <c:v>0.54137065340909063</c:v>
                </c:pt>
                <c:pt idx="176">
                  <c:v>0.54008437853107316</c:v>
                </c:pt>
                <c:pt idx="177">
                  <c:v>0.53945778089887619</c:v>
                </c:pt>
                <c:pt idx="178">
                  <c:v>0.53931918994413386</c:v>
                </c:pt>
                <c:pt idx="179">
                  <c:v>0.53980602777777753</c:v>
                </c:pt>
                <c:pt idx="180">
                  <c:v>0.5411264364640882</c:v>
                </c:pt>
                <c:pt idx="181">
                  <c:v>0.54128618131868111</c:v>
                </c:pt>
                <c:pt idx="182">
                  <c:v>0.54198106557377035</c:v>
                </c:pt>
                <c:pt idx="183">
                  <c:v>0.54370154891304334</c:v>
                </c:pt>
                <c:pt idx="184">
                  <c:v>0.54208394594594578</c:v>
                </c:pt>
                <c:pt idx="185">
                  <c:v>0.54356844086021483</c:v>
                </c:pt>
                <c:pt idx="186">
                  <c:v>0.54298919786096245</c:v>
                </c:pt>
                <c:pt idx="187">
                  <c:v>0.54111664893617006</c:v>
                </c:pt>
                <c:pt idx="188">
                  <c:v>0.54336417989417973</c:v>
                </c:pt>
                <c:pt idx="189">
                  <c:v>0.5408709473684209</c:v>
                </c:pt>
                <c:pt idx="190">
                  <c:v>0.54232293193717263</c:v>
                </c:pt>
                <c:pt idx="191">
                  <c:v>0.54183947916666653</c:v>
                </c:pt>
                <c:pt idx="192">
                  <c:v>0.54408124352331599</c:v>
                </c:pt>
                <c:pt idx="193">
                  <c:v>0.5429792783505154</c:v>
                </c:pt>
                <c:pt idx="194">
                  <c:v>0.54293682051282033</c:v>
                </c:pt>
                <c:pt idx="195">
                  <c:v>0.54346954081632637</c:v>
                </c:pt>
                <c:pt idx="196">
                  <c:v>0.54456664974619284</c:v>
                </c:pt>
                <c:pt idx="197">
                  <c:v>0.54252540404040395</c:v>
                </c:pt>
                <c:pt idx="198">
                  <c:v>0.54302728643216069</c:v>
                </c:pt>
                <c:pt idx="199">
                  <c:v>0.54259714999999997</c:v>
                </c:pt>
                <c:pt idx="200">
                  <c:v>0.54392303482587057</c:v>
                </c:pt>
                <c:pt idx="201">
                  <c:v>0.54267514851485132</c:v>
                </c:pt>
                <c:pt idx="202">
                  <c:v>0.54483339901477834</c:v>
                </c:pt>
                <c:pt idx="203">
                  <c:v>0.5442317647058823</c:v>
                </c:pt>
                <c:pt idx="204">
                  <c:v>0.54428526829268287</c:v>
                </c:pt>
                <c:pt idx="205">
                  <c:v>0.54337150485436891</c:v>
                </c:pt>
                <c:pt idx="206">
                  <c:v>0.54320763285024154</c:v>
                </c:pt>
                <c:pt idx="207">
                  <c:v>0.54292778846153844</c:v>
                </c:pt>
                <c:pt idx="208">
                  <c:v>0.54125564593301434</c:v>
                </c:pt>
                <c:pt idx="209">
                  <c:v>0.54322347619047617</c:v>
                </c:pt>
                <c:pt idx="210">
                  <c:v>0.54202218009478675</c:v>
                </c:pt>
                <c:pt idx="211">
                  <c:v>0.54395792452830194</c:v>
                </c:pt>
                <c:pt idx="212">
                  <c:v>0.54302596244131451</c:v>
                </c:pt>
                <c:pt idx="213">
                  <c:v>0.54428822429906532</c:v>
                </c:pt>
                <c:pt idx="214">
                  <c:v>0.54584176744186053</c:v>
                </c:pt>
                <c:pt idx="215">
                  <c:v>0.54692490740740729</c:v>
                </c:pt>
                <c:pt idx="216">
                  <c:v>0.54530520737327182</c:v>
                </c:pt>
                <c:pt idx="217">
                  <c:v>0.54651596330275232</c:v>
                </c:pt>
                <c:pt idx="218">
                  <c:v>0.54620881278538813</c:v>
                </c:pt>
                <c:pt idx="219">
                  <c:v>0.54575331818181816</c:v>
                </c:pt>
                <c:pt idx="220">
                  <c:v>0.54530527149321262</c:v>
                </c:pt>
                <c:pt idx="221">
                  <c:v>0.5449313738738738</c:v>
                </c:pt>
                <c:pt idx="222">
                  <c:v>0.54619535874439473</c:v>
                </c:pt>
                <c:pt idx="223">
                  <c:v>0.54574850446428569</c:v>
                </c:pt>
                <c:pt idx="224">
                  <c:v>0.54570206666666665</c:v>
                </c:pt>
                <c:pt idx="225">
                  <c:v>0.54697019911504419</c:v>
                </c:pt>
                <c:pt idx="226">
                  <c:v>0.54752583700440527</c:v>
                </c:pt>
                <c:pt idx="227">
                  <c:v>0.54808844298245607</c:v>
                </c:pt>
                <c:pt idx="228">
                  <c:v>0.54798893013100436</c:v>
                </c:pt>
                <c:pt idx="229">
                  <c:v>0.54887376086956519</c:v>
                </c:pt>
                <c:pt idx="230">
                  <c:v>0.54847733766233764</c:v>
                </c:pt>
                <c:pt idx="231">
                  <c:v>0.54739036637931038</c:v>
                </c:pt>
                <c:pt idx="232">
                  <c:v>0.54725714592274677</c:v>
                </c:pt>
                <c:pt idx="233">
                  <c:v>0.54689685897435891</c:v>
                </c:pt>
                <c:pt idx="234">
                  <c:v>0.54775410638297872</c:v>
                </c:pt>
                <c:pt idx="235">
                  <c:v>0.54820472457627112</c:v>
                </c:pt>
                <c:pt idx="236">
                  <c:v>0.54625829113924051</c:v>
                </c:pt>
                <c:pt idx="237">
                  <c:v>0.54694186974789916</c:v>
                </c:pt>
                <c:pt idx="238">
                  <c:v>0.54774462343096231</c:v>
                </c:pt>
                <c:pt idx="239">
                  <c:v>0.5483452708333334</c:v>
                </c:pt>
                <c:pt idx="240">
                  <c:v>0.54714508298755193</c:v>
                </c:pt>
                <c:pt idx="241">
                  <c:v>0.54882836776859512</c:v>
                </c:pt>
                <c:pt idx="242">
                  <c:v>0.54965870370370373</c:v>
                </c:pt>
                <c:pt idx="243">
                  <c:v>0.5513178893442624</c:v>
                </c:pt>
                <c:pt idx="244">
                  <c:v>0.54906883673469398</c:v>
                </c:pt>
                <c:pt idx="245">
                  <c:v>0.54916977642276432</c:v>
                </c:pt>
                <c:pt idx="246">
                  <c:v>0.54950451417004054</c:v>
                </c:pt>
                <c:pt idx="247">
                  <c:v>0.54918776209677433</c:v>
                </c:pt>
                <c:pt idx="248">
                  <c:v>0.5496333935742973</c:v>
                </c:pt>
                <c:pt idx="249">
                  <c:v>0.5486014600000001</c:v>
                </c:pt>
                <c:pt idx="250">
                  <c:v>0.54771260956175305</c:v>
                </c:pt>
                <c:pt idx="251">
                  <c:v>0.54742803571428589</c:v>
                </c:pt>
                <c:pt idx="252">
                  <c:v>0.5459030237154151</c:v>
                </c:pt>
                <c:pt idx="253">
                  <c:v>0.5451622637795277</c:v>
                </c:pt>
                <c:pt idx="254">
                  <c:v>0.54643868627450987</c:v>
                </c:pt>
                <c:pt idx="255">
                  <c:v>0.54687095703124999</c:v>
                </c:pt>
                <c:pt idx="256">
                  <c:v>0.54628507782101177</c:v>
                </c:pt>
                <c:pt idx="257">
                  <c:v>0.54552815891472872</c:v>
                </c:pt>
                <c:pt idx="258">
                  <c:v>0.54572573359073373</c:v>
                </c:pt>
                <c:pt idx="259">
                  <c:v>0.54723217307692318</c:v>
                </c:pt>
                <c:pt idx="260">
                  <c:v>0.54885465517241383</c:v>
                </c:pt>
                <c:pt idx="261">
                  <c:v>0.54745368320610688</c:v>
                </c:pt>
                <c:pt idx="262">
                  <c:v>0.54893256653992406</c:v>
                </c:pt>
                <c:pt idx="263">
                  <c:v>0.54990195075757586</c:v>
                </c:pt>
                <c:pt idx="264">
                  <c:v>0.55036496226415099</c:v>
                </c:pt>
                <c:pt idx="265">
                  <c:v>0.55136434210526319</c:v>
                </c:pt>
                <c:pt idx="266">
                  <c:v>0.55072121722846457</c:v>
                </c:pt>
                <c:pt idx="267">
                  <c:v>0.5513763619402986</c:v>
                </c:pt>
                <c:pt idx="268">
                  <c:v>0.55046920074349448</c:v>
                </c:pt>
                <c:pt idx="269">
                  <c:v>0.55032524074074096</c:v>
                </c:pt>
                <c:pt idx="270">
                  <c:v>0.55077625461254631</c:v>
                </c:pt>
                <c:pt idx="271">
                  <c:v>0.54965097426470599</c:v>
                </c:pt>
                <c:pt idx="272">
                  <c:v>0.54993503663003684</c:v>
                </c:pt>
                <c:pt idx="273">
                  <c:v>0.54987797445255493</c:v>
                </c:pt>
                <c:pt idx="274">
                  <c:v>0.55019405454545467</c:v>
                </c:pt>
                <c:pt idx="275">
                  <c:v>0.5487466123188407</c:v>
                </c:pt>
                <c:pt idx="276">
                  <c:v>0.54981395306859215</c:v>
                </c:pt>
                <c:pt idx="277">
                  <c:v>0.54931839928057558</c:v>
                </c:pt>
                <c:pt idx="278">
                  <c:v>0.54948930107526894</c:v>
                </c:pt>
                <c:pt idx="279">
                  <c:v>0.54994201785714303</c:v>
                </c:pt>
                <c:pt idx="280">
                  <c:v>0.55079934163701083</c:v>
                </c:pt>
                <c:pt idx="281">
                  <c:v>0.5517475709219859</c:v>
                </c:pt>
                <c:pt idx="282">
                  <c:v>0.55232584805653717</c:v>
                </c:pt>
                <c:pt idx="283">
                  <c:v>0.55134125</c:v>
                </c:pt>
                <c:pt idx="284">
                  <c:v>0.54987092982456132</c:v>
                </c:pt>
                <c:pt idx="285">
                  <c:v>0.54894725524475518</c:v>
                </c:pt>
                <c:pt idx="286">
                  <c:v>0.54966294425087103</c:v>
                </c:pt>
                <c:pt idx="287">
                  <c:v>0.55083217013888897</c:v>
                </c:pt>
                <c:pt idx="288">
                  <c:v>0.55211112456747402</c:v>
                </c:pt>
                <c:pt idx="289">
                  <c:v>0.55302867241379305</c:v>
                </c:pt>
                <c:pt idx="290">
                  <c:v>0.55417943298969086</c:v>
                </c:pt>
                <c:pt idx="291">
                  <c:v>0.55497299657534249</c:v>
                </c:pt>
                <c:pt idx="292">
                  <c:v>0.55590585324232089</c:v>
                </c:pt>
                <c:pt idx="293">
                  <c:v>0.55719664965986393</c:v>
                </c:pt>
                <c:pt idx="294">
                  <c:v>0.5569308983050848</c:v>
                </c:pt>
                <c:pt idx="295">
                  <c:v>0.55713130067567573</c:v>
                </c:pt>
                <c:pt idx="296">
                  <c:v>0.55719163299663299</c:v>
                </c:pt>
                <c:pt idx="297">
                  <c:v>0.55843444630872485</c:v>
                </c:pt>
                <c:pt idx="298">
                  <c:v>0.55702295986622063</c:v>
                </c:pt>
                <c:pt idx="299">
                  <c:v>0.55766021666666654</c:v>
                </c:pt>
                <c:pt idx="300">
                  <c:v>0.55850686046511622</c:v>
                </c:pt>
                <c:pt idx="301">
                  <c:v>0.55941346026490057</c:v>
                </c:pt>
                <c:pt idx="302">
                  <c:v>0.55929955445544555</c:v>
                </c:pt>
                <c:pt idx="303">
                  <c:v>0.55933228618421049</c:v>
                </c:pt>
                <c:pt idx="304">
                  <c:v>0.56028218032786881</c:v>
                </c:pt>
                <c:pt idx="305">
                  <c:v>0.55940200980392152</c:v>
                </c:pt>
                <c:pt idx="306">
                  <c:v>0.55947724755700334</c:v>
                </c:pt>
                <c:pt idx="307">
                  <c:v>0.55995556818181824</c:v>
                </c:pt>
                <c:pt idx="308">
                  <c:v>0.56108548543689329</c:v>
                </c:pt>
                <c:pt idx="309">
                  <c:v>0.56189053225806451</c:v>
                </c:pt>
                <c:pt idx="310">
                  <c:v>0.56251323151125399</c:v>
                </c:pt>
                <c:pt idx="311">
                  <c:v>0.56140325320512818</c:v>
                </c:pt>
                <c:pt idx="312">
                  <c:v>0.56134238019169314</c:v>
                </c:pt>
                <c:pt idx="313">
                  <c:v>0.56139415605095522</c:v>
                </c:pt>
                <c:pt idx="314">
                  <c:v>0.56042052380952367</c:v>
                </c:pt>
                <c:pt idx="315">
                  <c:v>0.55882615506329103</c:v>
                </c:pt>
                <c:pt idx="316">
                  <c:v>0.55870099369085169</c:v>
                </c:pt>
                <c:pt idx="317">
                  <c:v>0.55980287735849055</c:v>
                </c:pt>
                <c:pt idx="318">
                  <c:v>0.55865945141065831</c:v>
                </c:pt>
                <c:pt idx="319">
                  <c:v>0.55804426562499987</c:v>
                </c:pt>
                <c:pt idx="320">
                  <c:v>0.55780658878504663</c:v>
                </c:pt>
                <c:pt idx="321">
                  <c:v>0.55798777950310541</c:v>
                </c:pt>
                <c:pt idx="322">
                  <c:v>0.55780825077399365</c:v>
                </c:pt>
                <c:pt idx="323">
                  <c:v>0.55823276234567887</c:v>
                </c:pt>
                <c:pt idx="324">
                  <c:v>0.55784712307692286</c:v>
                </c:pt>
                <c:pt idx="325">
                  <c:v>0.55892473926380359</c:v>
                </c:pt>
                <c:pt idx="326">
                  <c:v>0.55839255351681938</c:v>
                </c:pt>
                <c:pt idx="327">
                  <c:v>0.55850842987804861</c:v>
                </c:pt>
                <c:pt idx="328">
                  <c:v>0.55893135258358639</c:v>
                </c:pt>
                <c:pt idx="329">
                  <c:v>0.56000383333333315</c:v>
                </c:pt>
                <c:pt idx="330">
                  <c:v>0.56100654078549839</c:v>
                </c:pt>
                <c:pt idx="331">
                  <c:v>0.56207640060240938</c:v>
                </c:pt>
                <c:pt idx="332">
                  <c:v>0.56259088588588568</c:v>
                </c:pt>
                <c:pt idx="333">
                  <c:v>0.56224660179640695</c:v>
                </c:pt>
                <c:pt idx="334">
                  <c:v>0.56225228358208945</c:v>
                </c:pt>
                <c:pt idx="335">
                  <c:v>0.56201239583333318</c:v>
                </c:pt>
                <c:pt idx="336">
                  <c:v>0.56046918397626089</c:v>
                </c:pt>
                <c:pt idx="337">
                  <c:v>0.56284531065088739</c:v>
                </c:pt>
                <c:pt idx="338">
                  <c:v>0.56185845132743339</c:v>
                </c:pt>
                <c:pt idx="339">
                  <c:v>0.56174342647058806</c:v>
                </c:pt>
                <c:pt idx="340">
                  <c:v>0.56249109970674471</c:v>
                </c:pt>
                <c:pt idx="341">
                  <c:v>0.56304989766081848</c:v>
                </c:pt>
                <c:pt idx="342">
                  <c:v>0.56140835276967915</c:v>
                </c:pt>
                <c:pt idx="343">
                  <c:v>0.56184103197674407</c:v>
                </c:pt>
                <c:pt idx="344">
                  <c:v>0.5622769999999998</c:v>
                </c:pt>
                <c:pt idx="345">
                  <c:v>0.56281955202312117</c:v>
                </c:pt>
                <c:pt idx="346">
                  <c:v>0.56207425072046091</c:v>
                </c:pt>
                <c:pt idx="347">
                  <c:v>0.56309185344827573</c:v>
                </c:pt>
                <c:pt idx="348">
                  <c:v>0.56347210601719178</c:v>
                </c:pt>
                <c:pt idx="349">
                  <c:v>0.56230361428571418</c:v>
                </c:pt>
                <c:pt idx="350">
                  <c:v>0.56124770655270639</c:v>
                </c:pt>
                <c:pt idx="351">
                  <c:v>0.56204217329545447</c:v>
                </c:pt>
                <c:pt idx="352">
                  <c:v>0.56203525495750706</c:v>
                </c:pt>
                <c:pt idx="353">
                  <c:v>0.56243769774011287</c:v>
                </c:pt>
                <c:pt idx="354">
                  <c:v>0.5624795633802816</c:v>
                </c:pt>
                <c:pt idx="355">
                  <c:v>0.56173748595505613</c:v>
                </c:pt>
                <c:pt idx="356">
                  <c:v>0.56240922969187668</c:v>
                </c:pt>
                <c:pt idx="357">
                  <c:v>0.56315347765363111</c:v>
                </c:pt>
                <c:pt idx="358">
                  <c:v>0.56390082172701939</c:v>
                </c:pt>
                <c:pt idx="359">
                  <c:v>0.564208736111111</c:v>
                </c:pt>
                <c:pt idx="360">
                  <c:v>0.56270732686980596</c:v>
                </c:pt>
                <c:pt idx="361">
                  <c:v>0.56267719613259659</c:v>
                </c:pt>
                <c:pt idx="362">
                  <c:v>0.56202767217630845</c:v>
                </c:pt>
                <c:pt idx="363">
                  <c:v>0.56273144230769223</c:v>
                </c:pt>
                <c:pt idx="364">
                  <c:v>0.56226930136986286</c:v>
                </c:pt>
                <c:pt idx="365">
                  <c:v>0.56238646174863371</c:v>
                </c:pt>
                <c:pt idx="366">
                  <c:v>0.56341647138964568</c:v>
                </c:pt>
                <c:pt idx="367">
                  <c:v>0.56333816576086937</c:v>
                </c:pt>
                <c:pt idx="368">
                  <c:v>0.56301976964769629</c:v>
                </c:pt>
                <c:pt idx="369">
                  <c:v>0.56209863513513492</c:v>
                </c:pt>
                <c:pt idx="370">
                  <c:v>0.56272087601078147</c:v>
                </c:pt>
                <c:pt idx="371">
                  <c:v>0.56341073924731166</c:v>
                </c:pt>
                <c:pt idx="372">
                  <c:v>0.56385347184986567</c:v>
                </c:pt>
                <c:pt idx="373">
                  <c:v>0.56417538770053466</c:v>
                </c:pt>
                <c:pt idx="374">
                  <c:v>0.56431585333333323</c:v>
                </c:pt>
                <c:pt idx="375">
                  <c:v>0.56511182180851049</c:v>
                </c:pt>
                <c:pt idx="376">
                  <c:v>0.56554507957559663</c:v>
                </c:pt>
                <c:pt idx="377">
                  <c:v>0.56531149470899444</c:v>
                </c:pt>
                <c:pt idx="378">
                  <c:v>0.56502703166226886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'Cum % Analysis'!$K$1:$L$1</c:f>
              <c:strCache>
                <c:ptCount val="1"/>
                <c:pt idx="0">
                  <c:v>Cummulative Average Prob of win computed from hands actually played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yVal>
            <c:numRef>
              <c:f>'Cum % Analysis'!$K$2:$K$1200</c:f>
              <c:numCache>
                <c:formatCode>General</c:formatCode>
                <c:ptCount val="1199"/>
                <c:pt idx="2">
                  <c:v>0.7073753450248017</c:v>
                </c:pt>
                <c:pt idx="3">
                  <c:v>0.81124585559840512</c:v>
                </c:pt>
                <c:pt idx="4">
                  <c:v>0.7200552659365167</c:v>
                </c:pt>
                <c:pt idx="5">
                  <c:v>0.78964063957227681</c:v>
                </c:pt>
                <c:pt idx="6">
                  <c:v>0.63745262946087111</c:v>
                </c:pt>
                <c:pt idx="7">
                  <c:v>0.56012775318878583</c:v>
                </c:pt>
                <c:pt idx="8">
                  <c:v>0.55671295465225645</c:v>
                </c:pt>
                <c:pt idx="9">
                  <c:v>0.44344398498194298</c:v>
                </c:pt>
                <c:pt idx="10">
                  <c:v>0.40727024320009564</c:v>
                </c:pt>
                <c:pt idx="11">
                  <c:v>0.50980889249754413</c:v>
                </c:pt>
                <c:pt idx="12">
                  <c:v>0.34750172735251794</c:v>
                </c:pt>
                <c:pt idx="13">
                  <c:v>0.27258017630085174</c:v>
                </c:pt>
                <c:pt idx="14">
                  <c:v>0.21927968438429121</c:v>
                </c:pt>
                <c:pt idx="15">
                  <c:v>0.2142796241697463</c:v>
                </c:pt>
                <c:pt idx="16">
                  <c:v>0.221236903472914</c:v>
                </c:pt>
                <c:pt idx="17">
                  <c:v>0.16427015908398954</c:v>
                </c:pt>
                <c:pt idx="18">
                  <c:v>0.13277138291194371</c:v>
                </c:pt>
                <c:pt idx="19">
                  <c:v>0.13084018880270953</c:v>
                </c:pt>
                <c:pt idx="20">
                  <c:v>0.15322380498368804</c:v>
                </c:pt>
                <c:pt idx="21">
                  <c:v>0.15884639410504028</c:v>
                </c:pt>
                <c:pt idx="22">
                  <c:v>0.18198553520270663</c:v>
                </c:pt>
                <c:pt idx="23">
                  <c:v>0.16247378293779793</c:v>
                </c:pt>
                <c:pt idx="24">
                  <c:v>0.19774925494498258</c:v>
                </c:pt>
                <c:pt idx="25">
                  <c:v>0.1822374413808433</c:v>
                </c:pt>
                <c:pt idx="26">
                  <c:v>0.17452874012899272</c:v>
                </c:pt>
                <c:pt idx="27">
                  <c:v>0.18975516625831593</c:v>
                </c:pt>
                <c:pt idx="28">
                  <c:v>0.23183348653745645</c:v>
                </c:pt>
                <c:pt idx="29">
                  <c:v>0.26654466866682625</c:v>
                </c:pt>
                <c:pt idx="30">
                  <c:v>0.28288619195235587</c:v>
                </c:pt>
                <c:pt idx="31">
                  <c:v>0.31409111586435901</c:v>
                </c:pt>
                <c:pt idx="32">
                  <c:v>0.35007512026952248</c:v>
                </c:pt>
                <c:pt idx="33">
                  <c:v>0.3842381306621277</c:v>
                </c:pt>
                <c:pt idx="34">
                  <c:v>0.47090398415999107</c:v>
                </c:pt>
                <c:pt idx="35">
                  <c:v>0.41409876387599842</c:v>
                </c:pt>
                <c:pt idx="36">
                  <c:v>0.50659918554395844</c:v>
                </c:pt>
                <c:pt idx="37">
                  <c:v>0.60081914029784078</c:v>
                </c:pt>
                <c:pt idx="38">
                  <c:v>0.60963989860239276</c:v>
                </c:pt>
                <c:pt idx="39">
                  <c:v>0.53749043579258282</c:v>
                </c:pt>
                <c:pt idx="40">
                  <c:v>0.55851887342001505</c:v>
                </c:pt>
                <c:pt idx="41">
                  <c:v>0.49692491162392305</c:v>
                </c:pt>
                <c:pt idx="42">
                  <c:v>0.42425205035261443</c:v>
                </c:pt>
                <c:pt idx="43">
                  <c:v>0.43419583169380993</c:v>
                </c:pt>
                <c:pt idx="44">
                  <c:v>0.49383249707984783</c:v>
                </c:pt>
                <c:pt idx="45">
                  <c:v>0.51837963530439479</c:v>
                </c:pt>
                <c:pt idx="46">
                  <c:v>0.46029746824024953</c:v>
                </c:pt>
                <c:pt idx="47">
                  <c:v>0.38434994317246968</c:v>
                </c:pt>
                <c:pt idx="48">
                  <c:v>0.36030840366320982</c:v>
                </c:pt>
                <c:pt idx="49">
                  <c:v>0.29803934469834975</c:v>
                </c:pt>
                <c:pt idx="50">
                  <c:v>0.24650884224929198</c:v>
                </c:pt>
                <c:pt idx="51">
                  <c:v>0.22896044658433001</c:v>
                </c:pt>
                <c:pt idx="52">
                  <c:v>0.21228368994587132</c:v>
                </c:pt>
                <c:pt idx="53">
                  <c:v>0.22111462299853446</c:v>
                </c:pt>
                <c:pt idx="54">
                  <c:v>0.20256541694558117</c:v>
                </c:pt>
                <c:pt idx="55">
                  <c:v>0.18553747631734088</c:v>
                </c:pt>
                <c:pt idx="56">
                  <c:v>0.18871268562342691</c:v>
                </c:pt>
                <c:pt idx="57">
                  <c:v>0.15152845023045103</c:v>
                </c:pt>
                <c:pt idx="58">
                  <c:v>0.17504342543886281</c:v>
                </c:pt>
                <c:pt idx="59">
                  <c:v>0.16517065701381478</c:v>
                </c:pt>
                <c:pt idx="60">
                  <c:v>0.20235889327281129</c:v>
                </c:pt>
                <c:pt idx="61">
                  <c:v>0.19656209400792274</c:v>
                </c:pt>
                <c:pt idx="62">
                  <c:v>0.19515742152298354</c:v>
                </c:pt>
                <c:pt idx="63">
                  <c:v>0.21472294877450548</c:v>
                </c:pt>
                <c:pt idx="64">
                  <c:v>0.2338472215607437</c:v>
                </c:pt>
                <c:pt idx="65">
                  <c:v>0.19277122467281702</c:v>
                </c:pt>
                <c:pt idx="66">
                  <c:v>0.21744977471279803</c:v>
                </c:pt>
                <c:pt idx="67">
                  <c:v>0.16650697359391198</c:v>
                </c:pt>
                <c:pt idx="68">
                  <c:v>0.19489872011552159</c:v>
                </c:pt>
                <c:pt idx="69">
                  <c:v>0.18340354131534717</c:v>
                </c:pt>
                <c:pt idx="70">
                  <c:v>0.18674907962986351</c:v>
                </c:pt>
                <c:pt idx="71">
                  <c:v>0.16222730801132526</c:v>
                </c:pt>
                <c:pt idx="72">
                  <c:v>0.13152067139609341</c:v>
                </c:pt>
                <c:pt idx="73">
                  <c:v>0.10725973459951435</c:v>
                </c:pt>
                <c:pt idx="74">
                  <c:v>0.10184456223081551</c:v>
                </c:pt>
                <c:pt idx="75">
                  <c:v>9.9821828070154772E-2</c:v>
                </c:pt>
                <c:pt idx="76">
                  <c:v>7.4519925417997651E-2</c:v>
                </c:pt>
                <c:pt idx="77">
                  <c:v>7.8058732422182336E-2</c:v>
                </c:pt>
                <c:pt idx="78">
                  <c:v>7.3792208931851982E-2</c:v>
                </c:pt>
                <c:pt idx="79">
                  <c:v>8.5064584588647268E-2</c:v>
                </c:pt>
                <c:pt idx="80">
                  <c:v>9.5108598834638916E-2</c:v>
                </c:pt>
                <c:pt idx="81">
                  <c:v>9.6471023842465711E-2</c:v>
                </c:pt>
                <c:pt idx="82">
                  <c:v>9.9809581169003236E-2</c:v>
                </c:pt>
                <c:pt idx="83">
                  <c:v>0.11216243006310846</c:v>
                </c:pt>
                <c:pt idx="84">
                  <c:v>0.11528365842287366</c:v>
                </c:pt>
                <c:pt idx="85">
                  <c:v>0.10833989851872583</c:v>
                </c:pt>
                <c:pt idx="86">
                  <c:v>9.9613597208400323E-2</c:v>
                </c:pt>
                <c:pt idx="87">
                  <c:v>0.10439241392748495</c:v>
                </c:pt>
                <c:pt idx="88">
                  <c:v>8.8116485670141798E-2</c:v>
                </c:pt>
                <c:pt idx="89">
                  <c:v>7.8298997247031071E-2</c:v>
                </c:pt>
                <c:pt idx="90">
                  <c:v>7.5569122213529752E-2</c:v>
                </c:pt>
                <c:pt idx="91">
                  <c:v>6.4748680554659543E-2</c:v>
                </c:pt>
                <c:pt idx="92">
                  <c:v>7.2888260234362026E-2</c:v>
                </c:pt>
                <c:pt idx="93">
                  <c:v>7.3151884793887026E-2</c:v>
                </c:pt>
                <c:pt idx="94">
                  <c:v>7.6516292923367105E-2</c:v>
                </c:pt>
                <c:pt idx="95">
                  <c:v>9.2553884955055288E-2</c:v>
                </c:pt>
                <c:pt idx="96">
                  <c:v>8.7990197167628167E-2</c:v>
                </c:pt>
                <c:pt idx="97">
                  <c:v>9.5027780492688882E-2</c:v>
                </c:pt>
                <c:pt idx="98">
                  <c:v>0.10473099404466078</c:v>
                </c:pt>
                <c:pt idx="99">
                  <c:v>0.13320542036117239</c:v>
                </c:pt>
                <c:pt idx="100">
                  <c:v>0.11844089028082877</c:v>
                </c:pt>
                <c:pt idx="101">
                  <c:v>0.12385532440539603</c:v>
                </c:pt>
                <c:pt idx="102">
                  <c:v>0.10974581853097132</c:v>
                </c:pt>
                <c:pt idx="103">
                  <c:v>8.778094800461507E-2</c:v>
                </c:pt>
                <c:pt idx="104">
                  <c:v>8.3189341296066782E-2</c:v>
                </c:pt>
                <c:pt idx="105">
                  <c:v>8.9887275486429719E-2</c:v>
                </c:pt>
                <c:pt idx="106">
                  <c:v>6.8443598497699182E-2</c:v>
                </c:pt>
                <c:pt idx="107">
                  <c:v>5.9502984637378194E-2</c:v>
                </c:pt>
                <c:pt idx="108">
                  <c:v>6.2310030631293131E-2</c:v>
                </c:pt>
                <c:pt idx="109">
                  <c:v>4.9964736380049335E-2</c:v>
                </c:pt>
                <c:pt idx="110">
                  <c:v>5.2829551955494103E-2</c:v>
                </c:pt>
                <c:pt idx="111">
                  <c:v>4.9908470460752828E-2</c:v>
                </c:pt>
                <c:pt idx="112">
                  <c:v>4.0226037107091717E-2</c:v>
                </c:pt>
                <c:pt idx="113">
                  <c:v>3.7631396904747927E-2</c:v>
                </c:pt>
                <c:pt idx="114">
                  <c:v>4.8343306710813931E-2</c:v>
                </c:pt>
                <c:pt idx="115">
                  <c:v>4.2185455889406899E-2</c:v>
                </c:pt>
                <c:pt idx="116">
                  <c:v>4.8020192517126421E-2</c:v>
                </c:pt>
                <c:pt idx="117">
                  <c:v>4.9156704541313809E-2</c:v>
                </c:pt>
                <c:pt idx="118">
                  <c:v>4.6354204464071326E-2</c:v>
                </c:pt>
                <c:pt idx="119">
                  <c:v>5.1332384393915333E-2</c:v>
                </c:pt>
                <c:pt idx="120">
                  <c:v>5.7413005899243703E-2</c:v>
                </c:pt>
                <c:pt idx="121">
                  <c:v>5.0592486845364021E-2</c:v>
                </c:pt>
                <c:pt idx="122">
                  <c:v>5.4510133951650309E-2</c:v>
                </c:pt>
                <c:pt idx="123">
                  <c:v>4.717232613765085E-2</c:v>
                </c:pt>
                <c:pt idx="124">
                  <c:v>4.5296806077649139E-2</c:v>
                </c:pt>
                <c:pt idx="125">
                  <c:v>4.9165762710042728E-2</c:v>
                </c:pt>
                <c:pt idx="126">
                  <c:v>4.7156021464119506E-2</c:v>
                </c:pt>
                <c:pt idx="127">
                  <c:v>4.9286526064710005E-2</c:v>
                </c:pt>
                <c:pt idx="128">
                  <c:v>6.5028680899912164E-2</c:v>
                </c:pt>
                <c:pt idx="129">
                  <c:v>6.9741840727403553E-2</c:v>
                </c:pt>
                <c:pt idx="130">
                  <c:v>6.4535461651242826E-2</c:v>
                </c:pt>
                <c:pt idx="131">
                  <c:v>8.3553452478436388E-2</c:v>
                </c:pt>
                <c:pt idx="132">
                  <c:v>9.2500891567888391E-2</c:v>
                </c:pt>
                <c:pt idx="133">
                  <c:v>9.1077490735060856E-2</c:v>
                </c:pt>
                <c:pt idx="134">
                  <c:v>7.8220705727089321E-2</c:v>
                </c:pt>
                <c:pt idx="135">
                  <c:v>6.0994662360209777E-2</c:v>
                </c:pt>
                <c:pt idx="136">
                  <c:v>7.1467440879691188E-2</c:v>
                </c:pt>
                <c:pt idx="137">
                  <c:v>6.2292852749446861E-2</c:v>
                </c:pt>
                <c:pt idx="138">
                  <c:v>6.2974632399828631E-2</c:v>
                </c:pt>
                <c:pt idx="139">
                  <c:v>7.3261405482052636E-2</c:v>
                </c:pt>
                <c:pt idx="140">
                  <c:v>8.1910987601339899E-2</c:v>
                </c:pt>
                <c:pt idx="141">
                  <c:v>7.3603987553202369E-2</c:v>
                </c:pt>
                <c:pt idx="142">
                  <c:v>5.7936188852990157E-2</c:v>
                </c:pt>
                <c:pt idx="143">
                  <c:v>4.9235013113132456E-2</c:v>
                </c:pt>
                <c:pt idx="144">
                  <c:v>4.352117772318332E-2</c:v>
                </c:pt>
                <c:pt idx="145">
                  <c:v>4.9105516625396278E-2</c:v>
                </c:pt>
                <c:pt idx="146">
                  <c:v>5.0390354972113922E-2</c:v>
                </c:pt>
                <c:pt idx="147">
                  <c:v>5.6722128461143204E-2</c:v>
                </c:pt>
                <c:pt idx="148">
                  <c:v>5.8085377029468893E-2</c:v>
                </c:pt>
                <c:pt idx="149">
                  <c:v>5.437203781549E-2</c:v>
                </c:pt>
                <c:pt idx="150">
                  <c:v>6.0488731401540041E-2</c:v>
                </c:pt>
                <c:pt idx="151">
                  <c:v>6.4957277607573888E-2</c:v>
                </c:pt>
                <c:pt idx="152">
                  <c:v>6.4018051087048958E-2</c:v>
                </c:pt>
                <c:pt idx="153">
                  <c:v>6.1272619430513597E-2</c:v>
                </c:pt>
                <c:pt idx="154">
                  <c:v>6.3528125678440739E-2</c:v>
                </c:pt>
                <c:pt idx="155">
                  <c:v>7.2022476693773804E-2</c:v>
                </c:pt>
                <c:pt idx="156">
                  <c:v>7.5302908821012135E-2</c:v>
                </c:pt>
                <c:pt idx="157">
                  <c:v>6.3339981753201852E-2</c:v>
                </c:pt>
                <c:pt idx="158">
                  <c:v>7.2214463749907337E-2</c:v>
                </c:pt>
                <c:pt idx="159">
                  <c:v>8.3459931364920498E-2</c:v>
                </c:pt>
                <c:pt idx="160">
                  <c:v>8.4121758825002946E-2</c:v>
                </c:pt>
                <c:pt idx="161">
                  <c:v>9.5327643975673934E-2</c:v>
                </c:pt>
                <c:pt idx="162">
                  <c:v>0.10616450946332834</c:v>
                </c:pt>
                <c:pt idx="163">
                  <c:v>0.12048664643924763</c:v>
                </c:pt>
                <c:pt idx="164">
                  <c:v>0.1238332805230257</c:v>
                </c:pt>
                <c:pt idx="165">
                  <c:v>0.11395245186476528</c:v>
                </c:pt>
                <c:pt idx="166">
                  <c:v>0.1064000290137459</c:v>
                </c:pt>
                <c:pt idx="167">
                  <c:v>0.11950319842072914</c:v>
                </c:pt>
                <c:pt idx="168">
                  <c:v>0.10867112823406334</c:v>
                </c:pt>
                <c:pt idx="169">
                  <c:v>9.8324482697619772E-2</c:v>
                </c:pt>
                <c:pt idx="170">
                  <c:v>0.10009629637029309</c:v>
                </c:pt>
                <c:pt idx="171">
                  <c:v>0.12459375695249388</c:v>
                </c:pt>
                <c:pt idx="172">
                  <c:v>0.12067027647995072</c:v>
                </c:pt>
                <c:pt idx="173">
                  <c:v>0.12405480969959322</c:v>
                </c:pt>
                <c:pt idx="174">
                  <c:v>0.14767372874278625</c:v>
                </c:pt>
                <c:pt idx="175">
                  <c:v>0.15735148420436093</c:v>
                </c:pt>
                <c:pt idx="176">
                  <c:v>0.1819228830831964</c:v>
                </c:pt>
                <c:pt idx="177">
                  <c:v>0.16743562053115327</c:v>
                </c:pt>
                <c:pt idx="178">
                  <c:v>0.18534084239623685</c:v>
                </c:pt>
                <c:pt idx="179">
                  <c:v>0.19995796512602826</c:v>
                </c:pt>
                <c:pt idx="180">
                  <c:v>0.20916438353681069</c:v>
                </c:pt>
                <c:pt idx="181">
                  <c:v>0.22700796713408114</c:v>
                </c:pt>
                <c:pt idx="182">
                  <c:v>0.2414046310388574</c:v>
                </c:pt>
                <c:pt idx="183">
                  <c:v>0.24800552013360916</c:v>
                </c:pt>
                <c:pt idx="184">
                  <c:v>0.2819094962584498</c:v>
                </c:pt>
                <c:pt idx="185">
                  <c:v>0.29074635793708881</c:v>
                </c:pt>
                <c:pt idx="186">
                  <c:v>0.27158202339931869</c:v>
                </c:pt>
                <c:pt idx="187">
                  <c:v>0.26371718469417232</c:v>
                </c:pt>
                <c:pt idx="188">
                  <c:v>0.26575272265114713</c:v>
                </c:pt>
                <c:pt idx="189">
                  <c:v>0.26326330385902907</c:v>
                </c:pt>
                <c:pt idx="190">
                  <c:v>0.27173977186087872</c:v>
                </c:pt>
                <c:pt idx="191">
                  <c:v>0.25289714895315585</c:v>
                </c:pt>
                <c:pt idx="192">
                  <c:v>0.25452678219801839</c:v>
                </c:pt>
                <c:pt idx="193">
                  <c:v>0.24132430501590196</c:v>
                </c:pt>
                <c:pt idx="194">
                  <c:v>0.2205344294639888</c:v>
                </c:pt>
                <c:pt idx="195">
                  <c:v>0.2350616043699579</c:v>
                </c:pt>
                <c:pt idx="196">
                  <c:v>0.24539041956839924</c:v>
                </c:pt>
                <c:pt idx="197">
                  <c:v>0.24021751876057784</c:v>
                </c:pt>
                <c:pt idx="198">
                  <c:v>0.21556836414094088</c:v>
                </c:pt>
                <c:pt idx="199">
                  <c:v>0.19920246167915934</c:v>
                </c:pt>
                <c:pt idx="200">
                  <c:v>0.20676309358888575</c:v>
                </c:pt>
                <c:pt idx="201">
                  <c:v>0.19674820582468117</c:v>
                </c:pt>
                <c:pt idx="202">
                  <c:v>0.19801830521021485</c:v>
                </c:pt>
                <c:pt idx="203">
                  <c:v>0.21990347387438147</c:v>
                </c:pt>
                <c:pt idx="204">
                  <c:v>0.23769893505433148</c:v>
                </c:pt>
                <c:pt idx="205">
                  <c:v>0.22439532921108504</c:v>
                </c:pt>
                <c:pt idx="206">
                  <c:v>0.2441099823692186</c:v>
                </c:pt>
                <c:pt idx="207">
                  <c:v>0.26563742715716332</c:v>
                </c:pt>
                <c:pt idx="208">
                  <c:v>0.25814526349820144</c:v>
                </c:pt>
                <c:pt idx="209">
                  <c:v>0.26050960540431156</c:v>
                </c:pt>
                <c:pt idx="210">
                  <c:v>0.24926867071801984</c:v>
                </c:pt>
                <c:pt idx="211">
                  <c:v>0.25168198593247326</c:v>
                </c:pt>
                <c:pt idx="212">
                  <c:v>0.23854423694043031</c:v>
                </c:pt>
                <c:pt idx="213">
                  <c:v>0.24637796970849202</c:v>
                </c:pt>
                <c:pt idx="214">
                  <c:v>0.25170600263693665</c:v>
                </c:pt>
                <c:pt idx="215">
                  <c:v>0.22220247223150769</c:v>
                </c:pt>
                <c:pt idx="216">
                  <c:v>0.2536773187068978</c:v>
                </c:pt>
                <c:pt idx="217">
                  <c:v>0.26181042237302549</c:v>
                </c:pt>
                <c:pt idx="218">
                  <c:v>0.28371012518898669</c:v>
                </c:pt>
                <c:pt idx="219">
                  <c:v>0.26577671315752827</c:v>
                </c:pt>
                <c:pt idx="220">
                  <c:v>0.24848408551763024</c:v>
                </c:pt>
                <c:pt idx="221">
                  <c:v>0.27039192261478817</c:v>
                </c:pt>
                <c:pt idx="222">
                  <c:v>0.27792771192010757</c:v>
                </c:pt>
                <c:pt idx="223">
                  <c:v>0.30156756594059775</c:v>
                </c:pt>
                <c:pt idx="224">
                  <c:v>0.32204430962034908</c:v>
                </c:pt>
                <c:pt idx="225">
                  <c:v>0.3297759938844157</c:v>
                </c:pt>
                <c:pt idx="226">
                  <c:v>0.34464661175631445</c:v>
                </c:pt>
                <c:pt idx="227">
                  <c:v>0.31528557516407912</c:v>
                </c:pt>
                <c:pt idx="228">
                  <c:v>0.29340630021710001</c:v>
                </c:pt>
                <c:pt idx="229">
                  <c:v>0.26335017622510504</c:v>
                </c:pt>
                <c:pt idx="230">
                  <c:v>0.2856054317609461</c:v>
                </c:pt>
                <c:pt idx="231">
                  <c:v>0.31546605322737065</c:v>
                </c:pt>
                <c:pt idx="232">
                  <c:v>0.29413323074451475</c:v>
                </c:pt>
                <c:pt idx="233">
                  <c:v>0.27571082822287962</c:v>
                </c:pt>
                <c:pt idx="234">
                  <c:v>0.28627803268821489</c:v>
                </c:pt>
                <c:pt idx="235">
                  <c:v>0.30088812778824825</c:v>
                </c:pt>
                <c:pt idx="236">
                  <c:v>0.297679539429903</c:v>
                </c:pt>
                <c:pt idx="237">
                  <c:v>0.31015554093315373</c:v>
                </c:pt>
                <c:pt idx="238">
                  <c:v>0.32153108025523391</c:v>
                </c:pt>
                <c:pt idx="239">
                  <c:v>0.33504530530388377</c:v>
                </c:pt>
                <c:pt idx="240">
                  <c:v>0.36778992555121826</c:v>
                </c:pt>
                <c:pt idx="241">
                  <c:v>0.37007446795806176</c:v>
                </c:pt>
                <c:pt idx="242">
                  <c:v>0.38145368694544685</c:v>
                </c:pt>
                <c:pt idx="243">
                  <c:v>0.38372562719779585</c:v>
                </c:pt>
                <c:pt idx="244">
                  <c:v>0.38394293173301408</c:v>
                </c:pt>
                <c:pt idx="245">
                  <c:v>0.35883688400537017</c:v>
                </c:pt>
                <c:pt idx="246">
                  <c:v>0.37527056514863744</c:v>
                </c:pt>
                <c:pt idx="247">
                  <c:v>0.39907440436130287</c:v>
                </c:pt>
                <c:pt idx="248">
                  <c:v>0.41458091972506456</c:v>
                </c:pt>
                <c:pt idx="249">
                  <c:v>0.40162844948594462</c:v>
                </c:pt>
                <c:pt idx="250">
                  <c:v>0.40964400181418209</c:v>
                </c:pt>
                <c:pt idx="251">
                  <c:v>0.43347277081574109</c:v>
                </c:pt>
                <c:pt idx="252">
                  <c:v>0.42629326593452832</c:v>
                </c:pt>
                <c:pt idx="253">
                  <c:v>0.41037782854525456</c:v>
                </c:pt>
                <c:pt idx="254">
                  <c:v>0.41633047275401514</c:v>
                </c:pt>
                <c:pt idx="255">
                  <c:v>0.38739731545040379</c:v>
                </c:pt>
                <c:pt idx="256">
                  <c:v>0.41427242782392903</c:v>
                </c:pt>
                <c:pt idx="257">
                  <c:v>0.44348786835788279</c:v>
                </c:pt>
                <c:pt idx="258">
                  <c:v>0.41692073451083445</c:v>
                </c:pt>
                <c:pt idx="259">
                  <c:v>0.41985605830281869</c:v>
                </c:pt>
                <c:pt idx="260">
                  <c:v>0.42130676464233097</c:v>
                </c:pt>
                <c:pt idx="261">
                  <c:v>0.41342354493415889</c:v>
                </c:pt>
                <c:pt idx="262">
                  <c:v>0.41638639148281736</c:v>
                </c:pt>
                <c:pt idx="263">
                  <c:v>0.42514647441769243</c:v>
                </c:pt>
                <c:pt idx="264">
                  <c:v>0.43977256495560313</c:v>
                </c:pt>
                <c:pt idx="265">
                  <c:v>0.44803929052730262</c:v>
                </c:pt>
                <c:pt idx="266">
                  <c:v>0.47574899053247804</c:v>
                </c:pt>
                <c:pt idx="267">
                  <c:v>0.44354632734766974</c:v>
                </c:pt>
                <c:pt idx="268">
                  <c:v>0.47434274968204226</c:v>
                </c:pt>
                <c:pt idx="269">
                  <c:v>0.49609445814970443</c:v>
                </c:pt>
                <c:pt idx="270">
                  <c:v>0.51063691152329072</c:v>
                </c:pt>
                <c:pt idx="271">
                  <c:v>0.49977556200292589</c:v>
                </c:pt>
                <c:pt idx="272">
                  <c:v>0.47205760223809928</c:v>
                </c:pt>
                <c:pt idx="273">
                  <c:v>0.4486394065575266</c:v>
                </c:pt>
                <c:pt idx="274">
                  <c:v>0.46464277076651733</c:v>
                </c:pt>
                <c:pt idx="275">
                  <c:v>0.45810864888232322</c:v>
                </c:pt>
                <c:pt idx="276">
                  <c:v>0.46498463558595282</c:v>
                </c:pt>
                <c:pt idx="277">
                  <c:v>0.44709820635571906</c:v>
                </c:pt>
                <c:pt idx="278">
                  <c:v>0.46471561834235281</c:v>
                </c:pt>
                <c:pt idx="279">
                  <c:v>0.47888194766274916</c:v>
                </c:pt>
                <c:pt idx="280">
                  <c:v>0.48802963694537749</c:v>
                </c:pt>
                <c:pt idx="281">
                  <c:v>0.49596087210896384</c:v>
                </c:pt>
                <c:pt idx="282">
                  <c:v>0.50833088732599907</c:v>
                </c:pt>
                <c:pt idx="283">
                  <c:v>0.49649114292640018</c:v>
                </c:pt>
                <c:pt idx="284">
                  <c:v>0.49077092890643215</c:v>
                </c:pt>
                <c:pt idx="285">
                  <c:v>0.47845067870152019</c:v>
                </c:pt>
                <c:pt idx="286">
                  <c:v>0.48907600846603072</c:v>
                </c:pt>
                <c:pt idx="287">
                  <c:v>0.4510460129305866</c:v>
                </c:pt>
                <c:pt idx="288">
                  <c:v>0.45452614826251103</c:v>
                </c:pt>
                <c:pt idx="289">
                  <c:v>0.41993846934646661</c:v>
                </c:pt>
                <c:pt idx="290">
                  <c:v>0.42478561521623853</c:v>
                </c:pt>
                <c:pt idx="291">
                  <c:v>0.39219987471393791</c:v>
                </c:pt>
                <c:pt idx="292">
                  <c:v>0.35876351132581008</c:v>
                </c:pt>
                <c:pt idx="293">
                  <c:v>0.36157634484399609</c:v>
                </c:pt>
                <c:pt idx="294">
                  <c:v>0.34284393433434845</c:v>
                </c:pt>
                <c:pt idx="295">
                  <c:v>0.35823893172655275</c:v>
                </c:pt>
                <c:pt idx="296">
                  <c:v>0.33589846697716008</c:v>
                </c:pt>
                <c:pt idx="297">
                  <c:v>0.30104405413944557</c:v>
                </c:pt>
                <c:pt idx="298">
                  <c:v>0.29633270764706265</c:v>
                </c:pt>
                <c:pt idx="299">
                  <c:v>0.26986661481412977</c:v>
                </c:pt>
                <c:pt idx="300">
                  <c:v>0.27679154560904362</c:v>
                </c:pt>
                <c:pt idx="301">
                  <c:v>0.28307174131733948</c:v>
                </c:pt>
                <c:pt idx="302">
                  <c:v>0.3005586073912655</c:v>
                </c:pt>
                <c:pt idx="303">
                  <c:v>0.31679584901649055</c:v>
                </c:pt>
                <c:pt idx="304">
                  <c:v>0.32273581205131918</c:v>
                </c:pt>
                <c:pt idx="305">
                  <c:v>0.35009726120976387</c:v>
                </c:pt>
                <c:pt idx="306">
                  <c:v>0.36663429634513045</c:v>
                </c:pt>
                <c:pt idx="307">
                  <c:v>0.33943605970961621</c:v>
                </c:pt>
                <c:pt idx="308">
                  <c:v>0.34315801418171377</c:v>
                </c:pt>
                <c:pt idx="309">
                  <c:v>0.35067187808756872</c:v>
                </c:pt>
                <c:pt idx="310">
                  <c:v>0.32226555352445663</c:v>
                </c:pt>
                <c:pt idx="311">
                  <c:v>0.3145284607227663</c:v>
                </c:pt>
                <c:pt idx="312">
                  <c:v>0.33181891787071349</c:v>
                </c:pt>
                <c:pt idx="313">
                  <c:v>0.31068347130827961</c:v>
                </c:pt>
                <c:pt idx="314">
                  <c:v>0.30173470996072005</c:v>
                </c:pt>
                <c:pt idx="315">
                  <c:v>0.29999047271679014</c:v>
                </c:pt>
                <c:pt idx="316">
                  <c:v>0.31770476705549527</c:v>
                </c:pt>
                <c:pt idx="317">
                  <c:v>0.32130849458045674</c:v>
                </c:pt>
                <c:pt idx="318">
                  <c:v>0.31443420864547245</c:v>
                </c:pt>
                <c:pt idx="319">
                  <c:v>0.30166627905963683</c:v>
                </c:pt>
                <c:pt idx="320">
                  <c:v>0.32067359089848146</c:v>
                </c:pt>
                <c:pt idx="321">
                  <c:v>0.3166990856784721</c:v>
                </c:pt>
                <c:pt idx="322">
                  <c:v>0.31696221306004757</c:v>
                </c:pt>
                <c:pt idx="323">
                  <c:v>0.31017450963453735</c:v>
                </c:pt>
                <c:pt idx="324">
                  <c:v>0.29508786526289221</c:v>
                </c:pt>
                <c:pt idx="325">
                  <c:v>0.29856322152549453</c:v>
                </c:pt>
                <c:pt idx="326">
                  <c:v>0.32081615506931083</c:v>
                </c:pt>
                <c:pt idx="327">
                  <c:v>0.3358249553716588</c:v>
                </c:pt>
                <c:pt idx="328">
                  <c:v>0.34726883100767181</c:v>
                </c:pt>
                <c:pt idx="329">
                  <c:v>0.35074091525943074</c:v>
                </c:pt>
                <c:pt idx="330">
                  <c:v>0.35499963015825459</c:v>
                </c:pt>
                <c:pt idx="331">
                  <c:v>0.35835036238443374</c:v>
                </c:pt>
                <c:pt idx="332">
                  <c:v>0.36859992189943869</c:v>
                </c:pt>
                <c:pt idx="333">
                  <c:v>0.38985713515472747</c:v>
                </c:pt>
                <c:pt idx="334">
                  <c:v>0.40685151301087569</c:v>
                </c:pt>
                <c:pt idx="335">
                  <c:v>0.38842177087984314</c:v>
                </c:pt>
                <c:pt idx="336">
                  <c:v>0.38697956767778008</c:v>
                </c:pt>
                <c:pt idx="337">
                  <c:v>0.3733461278868111</c:v>
                </c:pt>
                <c:pt idx="338">
                  <c:v>0.3649564552613469</c:v>
                </c:pt>
                <c:pt idx="339">
                  <c:v>0.36429812737048295</c:v>
                </c:pt>
                <c:pt idx="340">
                  <c:v>0.37134211805242012</c:v>
                </c:pt>
                <c:pt idx="341">
                  <c:v>0.38078748497659048</c:v>
                </c:pt>
                <c:pt idx="342">
                  <c:v>0.38095613096106762</c:v>
                </c:pt>
                <c:pt idx="343">
                  <c:v>0.39207606073820744</c:v>
                </c:pt>
                <c:pt idx="344">
                  <c:v>0.40317560263730329</c:v>
                </c:pt>
                <c:pt idx="345">
                  <c:v>0.41287284362802495</c:v>
                </c:pt>
                <c:pt idx="346">
                  <c:v>0.40138708798074252</c:v>
                </c:pt>
                <c:pt idx="347">
                  <c:v>0.40471154899088835</c:v>
                </c:pt>
                <c:pt idx="348">
                  <c:v>0.41644533900787328</c:v>
                </c:pt>
                <c:pt idx="349">
                  <c:v>0.44911195002980453</c:v>
                </c:pt>
                <c:pt idx="350">
                  <c:v>0.4417771859251855</c:v>
                </c:pt>
                <c:pt idx="351">
                  <c:v>0.44799742012396104</c:v>
                </c:pt>
                <c:pt idx="352">
                  <c:v>0.46509799199376228</c:v>
                </c:pt>
                <c:pt idx="353">
                  <c:v>0.47659395191607223</c:v>
                </c:pt>
                <c:pt idx="354">
                  <c:v>0.49300917821361284</c:v>
                </c:pt>
                <c:pt idx="355">
                  <c:v>0.52018867211154518</c:v>
                </c:pt>
                <c:pt idx="356">
                  <c:v>0.48916773482904835</c:v>
                </c:pt>
                <c:pt idx="357">
                  <c:v>0.45724999343929112</c:v>
                </c:pt>
                <c:pt idx="358">
                  <c:v>0.46377849471321175</c:v>
                </c:pt>
                <c:pt idx="359">
                  <c:v>0.47632050657514358</c:v>
                </c:pt>
                <c:pt idx="360">
                  <c:v>0.47550095535538628</c:v>
                </c:pt>
                <c:pt idx="361">
                  <c:v>0.45442423547875371</c:v>
                </c:pt>
                <c:pt idx="362">
                  <c:v>0.44205386845737127</c:v>
                </c:pt>
                <c:pt idx="363">
                  <c:v>0.44903175434298598</c:v>
                </c:pt>
                <c:pt idx="364">
                  <c:v>0.43419047576775838</c:v>
                </c:pt>
                <c:pt idx="365">
                  <c:v>0.44920075611778387</c:v>
                </c:pt>
                <c:pt idx="366">
                  <c:v>0.45152564054809119</c:v>
                </c:pt>
                <c:pt idx="367">
                  <c:v>0.43144668487597521</c:v>
                </c:pt>
                <c:pt idx="368">
                  <c:v>0.41489322152017882</c:v>
                </c:pt>
                <c:pt idx="369">
                  <c:v>0.40677620771690254</c:v>
                </c:pt>
                <c:pt idx="370">
                  <c:v>0.37792261933692123</c:v>
                </c:pt>
                <c:pt idx="371">
                  <c:v>0.34888119947555685</c:v>
                </c:pt>
                <c:pt idx="372">
                  <c:v>0.35864805471772671</c:v>
                </c:pt>
                <c:pt idx="373">
                  <c:v>0.3349064959816595</c:v>
                </c:pt>
                <c:pt idx="374">
                  <c:v>0.34841948264909683</c:v>
                </c:pt>
                <c:pt idx="375">
                  <c:v>0.35338900360017461</c:v>
                </c:pt>
                <c:pt idx="376">
                  <c:v>0.363143800735231</c:v>
                </c:pt>
                <c:pt idx="377">
                  <c:v>0.34657958856646531</c:v>
                </c:pt>
                <c:pt idx="378">
                  <c:v>0.33101957539457372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17760"/>
        <c:axId val="131319680"/>
      </c:scatterChart>
      <c:valAx>
        <c:axId val="131317760"/>
        <c:scaling>
          <c:orientation val="minMax"/>
          <c:max val="4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No. of All-in Hands</a:t>
                </a:r>
                <a:endParaRPr lang="en-US"/>
              </a:p>
            </c:rich>
          </c:tx>
          <c:layout/>
          <c:overlay val="0"/>
        </c:title>
        <c:numFmt formatCode="[$-409]General" sourceLinked="1"/>
        <c:majorTickMark val="out"/>
        <c:minorTickMark val="none"/>
        <c:tickLblPos val="nextTo"/>
        <c:crossAx val="131319680"/>
        <c:crosses val="autoZero"/>
        <c:crossBetween val="midCat"/>
      </c:valAx>
      <c:valAx>
        <c:axId val="131319680"/>
        <c:scaling>
          <c:orientation val="minMax"/>
          <c:min val="0"/>
        </c:scaling>
        <c:delete val="0"/>
        <c:axPos val="l"/>
        <c:majorGridlines/>
        <c:numFmt formatCode="[$-409]General" sourceLinked="1"/>
        <c:majorTickMark val="out"/>
        <c:minorTickMark val="none"/>
        <c:tickLblPos val="nextTo"/>
        <c:crossAx val="13131776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2613153085594038E-2"/>
          <c:y val="0.80112776059701651"/>
          <c:w val="0.92833868739380554"/>
          <c:h val="0.179283600813365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Simulated All-In Poker Hands 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 % Analysis'!$X$1</c:f>
              <c:strCache>
                <c:ptCount val="1"/>
                <c:pt idx="0">
                  <c:v>Cummulative % sim wins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yVal>
            <c:numRef>
              <c:f>'Cum % Analysis'!$X$2:$X$1199</c:f>
              <c:numCache>
                <c:formatCode>[$-409]General</c:formatCode>
                <c:ptCount val="1198"/>
                <c:pt idx="0">
                  <c:v>1</c:v>
                </c:pt>
                <c:pt idx="1">
                  <c:v>0.5</c:v>
                </c:pt>
                <c:pt idx="2" formatCode="General">
                  <c:v>0.66666666666666663</c:v>
                </c:pt>
                <c:pt idx="3" formatCode="General">
                  <c:v>0.75</c:v>
                </c:pt>
                <c:pt idx="4" formatCode="General">
                  <c:v>0.8</c:v>
                </c:pt>
                <c:pt idx="5" formatCode="General">
                  <c:v>0.66666666666666663</c:v>
                </c:pt>
                <c:pt idx="6" formatCode="General">
                  <c:v>0.5714285714285714</c:v>
                </c:pt>
                <c:pt idx="7" formatCode="General">
                  <c:v>0.5</c:v>
                </c:pt>
                <c:pt idx="8" formatCode="General">
                  <c:v>0.44444444444444442</c:v>
                </c:pt>
                <c:pt idx="9" formatCode="General">
                  <c:v>0.4</c:v>
                </c:pt>
                <c:pt idx="10" formatCode="General">
                  <c:v>0.36363636363636365</c:v>
                </c:pt>
                <c:pt idx="11" formatCode="General">
                  <c:v>0.41666666666666669</c:v>
                </c:pt>
                <c:pt idx="12" formatCode="General">
                  <c:v>0.38461538461538464</c:v>
                </c:pt>
                <c:pt idx="13" formatCode="General">
                  <c:v>0.42857142857142855</c:v>
                </c:pt>
                <c:pt idx="14" formatCode="General">
                  <c:v>0.4</c:v>
                </c:pt>
                <c:pt idx="15" formatCode="General">
                  <c:v>0.4375</c:v>
                </c:pt>
                <c:pt idx="16" formatCode="General">
                  <c:v>0.44117647058823528</c:v>
                </c:pt>
                <c:pt idx="17" formatCode="General">
                  <c:v>0.41666666666666669</c:v>
                </c:pt>
                <c:pt idx="18" formatCode="General">
                  <c:v>0.44736842105263158</c:v>
                </c:pt>
                <c:pt idx="19" formatCode="General">
                  <c:v>0.42499999999999999</c:v>
                </c:pt>
                <c:pt idx="20" formatCode="General">
                  <c:v>0.45238095238095238</c:v>
                </c:pt>
                <c:pt idx="21" formatCode="General">
                  <c:v>0.45454545454545453</c:v>
                </c:pt>
                <c:pt idx="22" formatCode="General">
                  <c:v>0.47826086956521741</c:v>
                </c:pt>
                <c:pt idx="23" formatCode="General">
                  <c:v>0.45833333333333331</c:v>
                </c:pt>
                <c:pt idx="24" formatCode="General">
                  <c:v>0.48</c:v>
                </c:pt>
                <c:pt idx="25" formatCode="General">
                  <c:v>0.46153846153846156</c:v>
                </c:pt>
                <c:pt idx="26" formatCode="General">
                  <c:v>0.44444444444444442</c:v>
                </c:pt>
                <c:pt idx="27" formatCode="General">
                  <c:v>0.4642857142857143</c:v>
                </c:pt>
                <c:pt idx="28" formatCode="General">
                  <c:v>0.44827586206896552</c:v>
                </c:pt>
                <c:pt idx="29" formatCode="General">
                  <c:v>0.43333333333333335</c:v>
                </c:pt>
                <c:pt idx="30" formatCode="General">
                  <c:v>0.41935483870967744</c:v>
                </c:pt>
                <c:pt idx="31" formatCode="General">
                  <c:v>0.4375</c:v>
                </c:pt>
                <c:pt idx="32" formatCode="General">
                  <c:v>0.45454545454545453</c:v>
                </c:pt>
                <c:pt idx="33" formatCode="General">
                  <c:v>0.47058823529411764</c:v>
                </c:pt>
                <c:pt idx="34" formatCode="General">
                  <c:v>0.45714285714285713</c:v>
                </c:pt>
                <c:pt idx="35" formatCode="General">
                  <c:v>0.45833333333333331</c:v>
                </c:pt>
                <c:pt idx="36" formatCode="General">
                  <c:v>0.44594594594594594</c:v>
                </c:pt>
                <c:pt idx="37" formatCode="General">
                  <c:v>0.43421052631578949</c:v>
                </c:pt>
                <c:pt idx="38" formatCode="General">
                  <c:v>0.44871794871794873</c:v>
                </c:pt>
                <c:pt idx="39" formatCode="General">
                  <c:v>0.46250000000000002</c:v>
                </c:pt>
                <c:pt idx="40" formatCode="General">
                  <c:v>0.45121951219512196</c:v>
                </c:pt>
                <c:pt idx="41" formatCode="General">
                  <c:v>0.44047619047619047</c:v>
                </c:pt>
                <c:pt idx="42" formatCode="General">
                  <c:v>0.45348837209302323</c:v>
                </c:pt>
                <c:pt idx="43" formatCode="General">
                  <c:v>0.46590909090909088</c:v>
                </c:pt>
                <c:pt idx="44" formatCode="General">
                  <c:v>0.4777777777777778</c:v>
                </c:pt>
                <c:pt idx="45" formatCode="General">
                  <c:v>0.47826086956521741</c:v>
                </c:pt>
                <c:pt idx="46" formatCode="General">
                  <c:v>0.48936170212765956</c:v>
                </c:pt>
                <c:pt idx="47" formatCode="General">
                  <c:v>0.5</c:v>
                </c:pt>
                <c:pt idx="48" formatCode="General">
                  <c:v>0.48979591836734693</c:v>
                </c:pt>
                <c:pt idx="49" formatCode="General">
                  <c:v>0.5</c:v>
                </c:pt>
                <c:pt idx="50" formatCode="General">
                  <c:v>0.50980392156862742</c:v>
                </c:pt>
                <c:pt idx="51" formatCode="General">
                  <c:v>0.5</c:v>
                </c:pt>
                <c:pt idx="52" formatCode="General">
                  <c:v>0.50943396226415094</c:v>
                </c:pt>
                <c:pt idx="53" formatCode="General">
                  <c:v>0.51851851851851849</c:v>
                </c:pt>
                <c:pt idx="54" formatCode="General">
                  <c:v>0.50909090909090904</c:v>
                </c:pt>
                <c:pt idx="55" formatCode="General">
                  <c:v>0.5</c:v>
                </c:pt>
                <c:pt idx="56" formatCode="General">
                  <c:v>0.50877192982456143</c:v>
                </c:pt>
                <c:pt idx="57" formatCode="General">
                  <c:v>0.5</c:v>
                </c:pt>
                <c:pt idx="58" formatCode="General">
                  <c:v>0.50847457627118642</c:v>
                </c:pt>
                <c:pt idx="59" formatCode="General">
                  <c:v>0.5</c:v>
                </c:pt>
                <c:pt idx="60" formatCode="General">
                  <c:v>0.49180327868852458</c:v>
                </c:pt>
                <c:pt idx="61" formatCode="General">
                  <c:v>0.4838709677419355</c:v>
                </c:pt>
                <c:pt idx="62" formatCode="General">
                  <c:v>0.47619047619047616</c:v>
                </c:pt>
                <c:pt idx="63" formatCode="General">
                  <c:v>0.484375</c:v>
                </c:pt>
                <c:pt idx="64" formatCode="General">
                  <c:v>0.47692307692307695</c:v>
                </c:pt>
                <c:pt idx="65" formatCode="General">
                  <c:v>0.48484848484848486</c:v>
                </c:pt>
                <c:pt idx="66" formatCode="General">
                  <c:v>0.47761194029850745</c:v>
                </c:pt>
                <c:pt idx="67" formatCode="General">
                  <c:v>0.48529411764705882</c:v>
                </c:pt>
                <c:pt idx="68" formatCode="General">
                  <c:v>0.47826086956521741</c:v>
                </c:pt>
                <c:pt idx="69" formatCode="General">
                  <c:v>0.47142857142857142</c:v>
                </c:pt>
                <c:pt idx="70" formatCode="General">
                  <c:v>0.47887323943661969</c:v>
                </c:pt>
                <c:pt idx="71" formatCode="General">
                  <c:v>0.4861111111111111</c:v>
                </c:pt>
                <c:pt idx="72" formatCode="General">
                  <c:v>0.47945205479452052</c:v>
                </c:pt>
                <c:pt idx="73" formatCode="General">
                  <c:v>0.48648648648648651</c:v>
                </c:pt>
                <c:pt idx="74" formatCode="General">
                  <c:v>0.48</c:v>
                </c:pt>
                <c:pt idx="75" formatCode="General">
                  <c:v>0.48026315789473684</c:v>
                </c:pt>
                <c:pt idx="76" formatCode="General">
                  <c:v>0.48701298701298701</c:v>
                </c:pt>
                <c:pt idx="77" formatCode="General">
                  <c:v>0.49358974358974361</c:v>
                </c:pt>
                <c:pt idx="78" formatCode="General">
                  <c:v>0.48734177215189872</c:v>
                </c:pt>
                <c:pt idx="79" formatCode="General">
                  <c:v>0.49375000000000002</c:v>
                </c:pt>
                <c:pt idx="80" formatCode="General">
                  <c:v>0.5</c:v>
                </c:pt>
                <c:pt idx="81" formatCode="General">
                  <c:v>0.49390243902439024</c:v>
                </c:pt>
                <c:pt idx="82" formatCode="General">
                  <c:v>0.5</c:v>
                </c:pt>
                <c:pt idx="83" formatCode="General">
                  <c:v>0.50595238095238093</c:v>
                </c:pt>
                <c:pt idx="84" formatCode="General">
                  <c:v>0.5</c:v>
                </c:pt>
                <c:pt idx="85" formatCode="General">
                  <c:v>0.4941860465116279</c:v>
                </c:pt>
                <c:pt idx="86" formatCode="General">
                  <c:v>0.4885057471264368</c:v>
                </c:pt>
                <c:pt idx="87" formatCode="General">
                  <c:v>0.49431818181818182</c:v>
                </c:pt>
                <c:pt idx="88" formatCode="General">
                  <c:v>0.4887640449438202</c:v>
                </c:pt>
                <c:pt idx="89" formatCode="General">
                  <c:v>0.49444444444444446</c:v>
                </c:pt>
                <c:pt idx="90" formatCode="General">
                  <c:v>0.48901098901098899</c:v>
                </c:pt>
                <c:pt idx="91" formatCode="General">
                  <c:v>0.49456521739130432</c:v>
                </c:pt>
                <c:pt idx="92" formatCode="General">
                  <c:v>0.5</c:v>
                </c:pt>
                <c:pt idx="93" formatCode="General">
                  <c:v>0.49468085106382981</c:v>
                </c:pt>
                <c:pt idx="94" formatCode="General">
                  <c:v>0.5</c:v>
                </c:pt>
                <c:pt idx="95" formatCode="General">
                  <c:v>0.49479166666666669</c:v>
                </c:pt>
                <c:pt idx="96" formatCode="General">
                  <c:v>0.48969072164948452</c:v>
                </c:pt>
                <c:pt idx="97" formatCode="General">
                  <c:v>0.49489795918367346</c:v>
                </c:pt>
                <c:pt idx="98" formatCode="General">
                  <c:v>0.5</c:v>
                </c:pt>
                <c:pt idx="99" formatCode="General">
                  <c:v>0.495</c:v>
                </c:pt>
                <c:pt idx="100" formatCode="General">
                  <c:v>0.49009900990099009</c:v>
                </c:pt>
                <c:pt idx="101" formatCode="General">
                  <c:v>0.49509803921568629</c:v>
                </c:pt>
                <c:pt idx="102" formatCode="General">
                  <c:v>0.5</c:v>
                </c:pt>
                <c:pt idx="103" formatCode="General">
                  <c:v>0.49519230769230771</c:v>
                </c:pt>
                <c:pt idx="104" formatCode="General">
                  <c:v>0.49523809523809526</c:v>
                </c:pt>
                <c:pt idx="105" formatCode="General">
                  <c:v>0.5</c:v>
                </c:pt>
                <c:pt idx="106" formatCode="General">
                  <c:v>0.50467289719626163</c:v>
                </c:pt>
                <c:pt idx="107" formatCode="General">
                  <c:v>0.5092592592592593</c:v>
                </c:pt>
                <c:pt idx="108" formatCode="General">
                  <c:v>0.51376146788990829</c:v>
                </c:pt>
                <c:pt idx="109" formatCode="General">
                  <c:v>0.51818181818181819</c:v>
                </c:pt>
                <c:pt idx="110" formatCode="General">
                  <c:v>0.52252252252252251</c:v>
                </c:pt>
                <c:pt idx="111" formatCode="General">
                  <c:v>0.5178571428571429</c:v>
                </c:pt>
                <c:pt idx="112" formatCode="General">
                  <c:v>0.51327433628318586</c:v>
                </c:pt>
                <c:pt idx="113" formatCode="General">
                  <c:v>0.50877192982456143</c:v>
                </c:pt>
                <c:pt idx="114" formatCode="General">
                  <c:v>0.5043478260869565</c:v>
                </c:pt>
                <c:pt idx="115" formatCode="General">
                  <c:v>0.50862068965517238</c:v>
                </c:pt>
                <c:pt idx="116" formatCode="General">
                  <c:v>0.51282051282051277</c:v>
                </c:pt>
                <c:pt idx="117" formatCode="General">
                  <c:v>0.51271186440677963</c:v>
                </c:pt>
                <c:pt idx="118" formatCode="General">
                  <c:v>0.50840336134453779</c:v>
                </c:pt>
                <c:pt idx="119" formatCode="General">
                  <c:v>0.51249999999999996</c:v>
                </c:pt>
                <c:pt idx="120" formatCode="General">
                  <c:v>0.51652892561983466</c:v>
                </c:pt>
                <c:pt idx="121" formatCode="General">
                  <c:v>0.52049180327868849</c:v>
                </c:pt>
                <c:pt idx="122" formatCode="General">
                  <c:v>0.52439024390243905</c:v>
                </c:pt>
                <c:pt idx="123" formatCode="General">
                  <c:v>0.52822580645161288</c:v>
                </c:pt>
                <c:pt idx="124" formatCode="General">
                  <c:v>0.52400000000000002</c:v>
                </c:pt>
                <c:pt idx="125" formatCode="General">
                  <c:v>0.52777777777777779</c:v>
                </c:pt>
                <c:pt idx="126" formatCode="General">
                  <c:v>0.52362204724409445</c:v>
                </c:pt>
                <c:pt idx="127" formatCode="General">
                  <c:v>0.52734375</c:v>
                </c:pt>
                <c:pt idx="128" formatCode="General">
                  <c:v>0.52325581395348841</c:v>
                </c:pt>
                <c:pt idx="129" formatCode="General">
                  <c:v>0.52692307692307694</c:v>
                </c:pt>
                <c:pt idx="130" formatCode="General">
                  <c:v>0.52290076335877866</c:v>
                </c:pt>
                <c:pt idx="131" formatCode="General">
                  <c:v>0.51893939393939392</c:v>
                </c:pt>
                <c:pt idx="132" formatCode="General">
                  <c:v>0.52255639097744366</c:v>
                </c:pt>
                <c:pt idx="133" formatCode="General">
                  <c:v>0.51865671641791045</c:v>
                </c:pt>
                <c:pt idx="134" formatCode="General">
                  <c:v>0.51481481481481484</c:v>
                </c:pt>
                <c:pt idx="135" formatCode="General">
                  <c:v>0.51838235294117652</c:v>
                </c:pt>
                <c:pt idx="136" formatCode="General">
                  <c:v>0.51459854014598538</c:v>
                </c:pt>
                <c:pt idx="137" formatCode="General">
                  <c:v>0.51086956521739135</c:v>
                </c:pt>
                <c:pt idx="138" formatCode="General">
                  <c:v>0.51438848920863312</c:v>
                </c:pt>
                <c:pt idx="139" formatCode="General">
                  <c:v>0.5178571428571429</c:v>
                </c:pt>
                <c:pt idx="140" formatCode="General">
                  <c:v>0.51418439716312059</c:v>
                </c:pt>
                <c:pt idx="141" formatCode="General">
                  <c:v>0.51760563380281688</c:v>
                </c:pt>
                <c:pt idx="142" formatCode="General">
                  <c:v>0.51398601398601396</c:v>
                </c:pt>
                <c:pt idx="143" formatCode="General">
                  <c:v>0.51736111111111116</c:v>
                </c:pt>
                <c:pt idx="144" formatCode="General">
                  <c:v>0.51379310344827589</c:v>
                </c:pt>
                <c:pt idx="145" formatCode="General">
                  <c:v>0.51027397260273977</c:v>
                </c:pt>
                <c:pt idx="146" formatCode="General">
                  <c:v>0.51360544217687076</c:v>
                </c:pt>
                <c:pt idx="147" formatCode="General">
                  <c:v>0.51013513513513509</c:v>
                </c:pt>
                <c:pt idx="148" formatCode="General">
                  <c:v>0.51342281879194629</c:v>
                </c:pt>
                <c:pt idx="149" formatCode="General">
                  <c:v>0.51</c:v>
                </c:pt>
                <c:pt idx="150" formatCode="General">
                  <c:v>0.50662251655629142</c:v>
                </c:pt>
                <c:pt idx="151" formatCode="General">
                  <c:v>0.50328947368421051</c:v>
                </c:pt>
                <c:pt idx="152" formatCode="General">
                  <c:v>0.5</c:v>
                </c:pt>
                <c:pt idx="153" formatCode="General">
                  <c:v>0.49675324675324678</c:v>
                </c:pt>
                <c:pt idx="154" formatCode="General">
                  <c:v>0.49354838709677418</c:v>
                </c:pt>
                <c:pt idx="155" formatCode="General">
                  <c:v>0.49679487179487181</c:v>
                </c:pt>
                <c:pt idx="156" formatCode="General">
                  <c:v>0.5</c:v>
                </c:pt>
                <c:pt idx="157" formatCode="General">
                  <c:v>0.49683544303797467</c:v>
                </c:pt>
                <c:pt idx="158" formatCode="General">
                  <c:v>0.49371069182389937</c:v>
                </c:pt>
                <c:pt idx="159" formatCode="General">
                  <c:v>0.49687500000000001</c:v>
                </c:pt>
                <c:pt idx="160" formatCode="General">
                  <c:v>0.49378881987577639</c:v>
                </c:pt>
                <c:pt idx="161" formatCode="General">
                  <c:v>0.49691358024691357</c:v>
                </c:pt>
                <c:pt idx="162" formatCode="General">
                  <c:v>0.5</c:v>
                </c:pt>
                <c:pt idx="163" formatCode="General">
                  <c:v>0.50304878048780488</c:v>
                </c:pt>
                <c:pt idx="164" formatCode="General">
                  <c:v>0.5060606060606061</c:v>
                </c:pt>
                <c:pt idx="165" formatCode="General">
                  <c:v>0.50301204819277112</c:v>
                </c:pt>
                <c:pt idx="166" formatCode="General">
                  <c:v>0.50598802395209586</c:v>
                </c:pt>
                <c:pt idx="167" formatCode="General">
                  <c:v>0.50297619047619047</c:v>
                </c:pt>
                <c:pt idx="168" formatCode="General">
                  <c:v>0.50591715976331364</c:v>
                </c:pt>
                <c:pt idx="169" formatCode="General">
                  <c:v>0.50294117647058822</c:v>
                </c:pt>
                <c:pt idx="170" formatCode="General">
                  <c:v>0.50584795321637432</c:v>
                </c:pt>
                <c:pt idx="171" formatCode="General">
                  <c:v>0.50872093023255816</c:v>
                </c:pt>
                <c:pt idx="172" formatCode="General">
                  <c:v>0.51156069364161849</c:v>
                </c:pt>
                <c:pt idx="173" formatCode="General">
                  <c:v>0.51436781609195403</c:v>
                </c:pt>
                <c:pt idx="174" formatCode="General">
                  <c:v>0.51142857142857145</c:v>
                </c:pt>
                <c:pt idx="175" formatCode="General">
                  <c:v>0.51420454545454541</c:v>
                </c:pt>
                <c:pt idx="176" formatCode="General">
                  <c:v>0.51129943502824859</c:v>
                </c:pt>
                <c:pt idx="177" formatCode="General">
                  <c:v>0.5084269662921348</c:v>
                </c:pt>
                <c:pt idx="178" formatCode="General">
                  <c:v>0.50837988826815639</c:v>
                </c:pt>
                <c:pt idx="179" formatCode="General">
                  <c:v>0.51111111111111107</c:v>
                </c:pt>
                <c:pt idx="180" formatCode="General">
                  <c:v>0.51381215469613262</c:v>
                </c:pt>
                <c:pt idx="181" formatCode="General">
                  <c:v>0.51648351648351654</c:v>
                </c:pt>
                <c:pt idx="182" formatCode="General">
                  <c:v>0.51912568306010931</c:v>
                </c:pt>
                <c:pt idx="183" formatCode="General">
                  <c:v>0.51630434782608692</c:v>
                </c:pt>
                <c:pt idx="184" formatCode="General">
                  <c:v>0.51351351351351349</c:v>
                </c:pt>
                <c:pt idx="185" formatCode="General">
                  <c:v>0.5161290322580645</c:v>
                </c:pt>
                <c:pt idx="186" formatCode="General">
                  <c:v>0.51871657754010692</c:v>
                </c:pt>
                <c:pt idx="187" formatCode="General">
                  <c:v>0.51595744680851063</c:v>
                </c:pt>
                <c:pt idx="188" formatCode="General">
                  <c:v>0.51851851851851849</c:v>
                </c:pt>
                <c:pt idx="189" formatCode="General">
                  <c:v>0.51578947368421058</c:v>
                </c:pt>
                <c:pt idx="190" formatCode="General">
                  <c:v>0.51832460732984298</c:v>
                </c:pt>
                <c:pt idx="191" formatCode="General">
                  <c:v>0.52083333333333337</c:v>
                </c:pt>
                <c:pt idx="192" formatCode="General">
                  <c:v>0.52331606217616577</c:v>
                </c:pt>
                <c:pt idx="193" formatCode="General">
                  <c:v>0.52061855670103097</c:v>
                </c:pt>
                <c:pt idx="194" formatCode="General">
                  <c:v>0.52307692307692311</c:v>
                </c:pt>
                <c:pt idx="195" formatCode="General">
                  <c:v>0.52551020408163263</c:v>
                </c:pt>
                <c:pt idx="196" formatCode="General">
                  <c:v>0.52791878172588835</c:v>
                </c:pt>
                <c:pt idx="197" formatCode="General">
                  <c:v>0.5252525252525253</c:v>
                </c:pt>
                <c:pt idx="198" formatCode="General">
                  <c:v>0.52763819095477382</c:v>
                </c:pt>
                <c:pt idx="199" formatCode="General">
                  <c:v>0.53</c:v>
                </c:pt>
                <c:pt idx="200" formatCode="General">
                  <c:v>0.53233830845771146</c:v>
                </c:pt>
                <c:pt idx="201" formatCode="General">
                  <c:v>0.52970297029702973</c:v>
                </c:pt>
                <c:pt idx="202" formatCode="General">
                  <c:v>0.53201970443349755</c:v>
                </c:pt>
                <c:pt idx="203" formatCode="General">
                  <c:v>0.52941176470588236</c:v>
                </c:pt>
                <c:pt idx="204" formatCode="General">
                  <c:v>0.52682926829268295</c:v>
                </c:pt>
                <c:pt idx="205" formatCode="General">
                  <c:v>0.52427184466019416</c:v>
                </c:pt>
                <c:pt idx="206" formatCode="General">
                  <c:v>0.52657004830917875</c:v>
                </c:pt>
                <c:pt idx="207" formatCode="General">
                  <c:v>0.52403846153846156</c:v>
                </c:pt>
                <c:pt idx="208" formatCode="General">
                  <c:v>0.52153110047846885</c:v>
                </c:pt>
                <c:pt idx="209" formatCode="General">
                  <c:v>0.52380952380952384</c:v>
                </c:pt>
                <c:pt idx="210" formatCode="General">
                  <c:v>0.52132701421800953</c:v>
                </c:pt>
                <c:pt idx="211" formatCode="General">
                  <c:v>0.52358490566037741</c:v>
                </c:pt>
                <c:pt idx="212" formatCode="General">
                  <c:v>0.5258215962441315</c:v>
                </c:pt>
                <c:pt idx="213" formatCode="General">
                  <c:v>0.5280373831775701</c:v>
                </c:pt>
                <c:pt idx="214" formatCode="General">
                  <c:v>0.53023255813953485</c:v>
                </c:pt>
                <c:pt idx="215" formatCode="General">
                  <c:v>0.52777777777777779</c:v>
                </c:pt>
                <c:pt idx="216" formatCode="General">
                  <c:v>0.52534562211981561</c:v>
                </c:pt>
                <c:pt idx="217" formatCode="General">
                  <c:v>0.52752293577981646</c:v>
                </c:pt>
                <c:pt idx="218" formatCode="General">
                  <c:v>0.52968036529680362</c:v>
                </c:pt>
                <c:pt idx="219" formatCode="General">
                  <c:v>0.52727272727272723</c:v>
                </c:pt>
                <c:pt idx="220" formatCode="General">
                  <c:v>0.52941176470588236</c:v>
                </c:pt>
                <c:pt idx="221" formatCode="General">
                  <c:v>0.52702702702702697</c:v>
                </c:pt>
                <c:pt idx="222" formatCode="General">
                  <c:v>0.5246636771300448</c:v>
                </c:pt>
                <c:pt idx="223" formatCode="General">
                  <c:v>0.5223214285714286</c:v>
                </c:pt>
                <c:pt idx="224" formatCode="General">
                  <c:v>0.52444444444444449</c:v>
                </c:pt>
                <c:pt idx="225" formatCode="General">
                  <c:v>0.52654867256637172</c:v>
                </c:pt>
                <c:pt idx="226" formatCode="General">
                  <c:v>0.52863436123348018</c:v>
                </c:pt>
                <c:pt idx="227" formatCode="General">
                  <c:v>0.52631578947368418</c:v>
                </c:pt>
                <c:pt idx="228" formatCode="General">
                  <c:v>0.5240174672489083</c:v>
                </c:pt>
                <c:pt idx="229" formatCode="General">
                  <c:v>0.52608695652173909</c:v>
                </c:pt>
                <c:pt idx="230" formatCode="General">
                  <c:v>0.52380952380952384</c:v>
                </c:pt>
                <c:pt idx="231" formatCode="General">
                  <c:v>0.52586206896551724</c:v>
                </c:pt>
                <c:pt idx="232" formatCode="General">
                  <c:v>0.52789699570815452</c:v>
                </c:pt>
                <c:pt idx="233" formatCode="General">
                  <c:v>0.52564102564102566</c:v>
                </c:pt>
                <c:pt idx="234" formatCode="General">
                  <c:v>0.52765957446808509</c:v>
                </c:pt>
                <c:pt idx="235" formatCode="General">
                  <c:v>0.52966101694915257</c:v>
                </c:pt>
                <c:pt idx="236" formatCode="General">
                  <c:v>0.53164556962025311</c:v>
                </c:pt>
                <c:pt idx="237" formatCode="General">
                  <c:v>0.53361344537815125</c:v>
                </c:pt>
                <c:pt idx="238" formatCode="General">
                  <c:v>0.53556485355648531</c:v>
                </c:pt>
                <c:pt idx="239" formatCode="General">
                  <c:v>0.53749999999999998</c:v>
                </c:pt>
                <c:pt idx="240" formatCode="General">
                  <c:v>0.53941908713692943</c:v>
                </c:pt>
                <c:pt idx="241" formatCode="General">
                  <c:v>0.54132231404958675</c:v>
                </c:pt>
                <c:pt idx="242" formatCode="General">
                  <c:v>0.54320987654320985</c:v>
                </c:pt>
                <c:pt idx="243" formatCode="General">
                  <c:v>0.54508196721311475</c:v>
                </c:pt>
                <c:pt idx="244" formatCode="General">
                  <c:v>0.54285714285714282</c:v>
                </c:pt>
                <c:pt idx="245" formatCode="General">
                  <c:v>0.54471544715447151</c:v>
                </c:pt>
                <c:pt idx="246" formatCode="General">
                  <c:v>0.54655870445344135</c:v>
                </c:pt>
                <c:pt idx="247" formatCode="General">
                  <c:v>0.54435483870967738</c:v>
                </c:pt>
                <c:pt idx="248" formatCode="General">
                  <c:v>0.54216867469879515</c:v>
                </c:pt>
                <c:pt idx="249" formatCode="General">
                  <c:v>0.54</c:v>
                </c:pt>
                <c:pt idx="250" formatCode="General">
                  <c:v>0.53984063745019917</c:v>
                </c:pt>
                <c:pt idx="251" formatCode="General">
                  <c:v>0.54166666666666663</c:v>
                </c:pt>
                <c:pt idx="252" formatCode="General">
                  <c:v>0.54347826086956519</c:v>
                </c:pt>
                <c:pt idx="253" formatCode="General">
                  <c:v>0.54133858267716539</c:v>
                </c:pt>
                <c:pt idx="254" formatCode="General">
                  <c:v>0.54313725490196074</c:v>
                </c:pt>
                <c:pt idx="255" formatCode="General">
                  <c:v>0.541015625</c:v>
                </c:pt>
                <c:pt idx="256" formatCode="General">
                  <c:v>0.54280155642023342</c:v>
                </c:pt>
                <c:pt idx="257" formatCode="General">
                  <c:v>0.54457364341085268</c:v>
                </c:pt>
                <c:pt idx="258" formatCode="General">
                  <c:v>0.54633204633204635</c:v>
                </c:pt>
                <c:pt idx="259" formatCode="General">
                  <c:v>0.54807692307692313</c:v>
                </c:pt>
                <c:pt idx="260" formatCode="General">
                  <c:v>0.54980842911877392</c:v>
                </c:pt>
                <c:pt idx="261" formatCode="General">
                  <c:v>0.54770992366412219</c:v>
                </c:pt>
                <c:pt idx="262" formatCode="General">
                  <c:v>0.54942965779467678</c:v>
                </c:pt>
                <c:pt idx="263" formatCode="General">
                  <c:v>0.55113636363636365</c:v>
                </c:pt>
                <c:pt idx="264" formatCode="General">
                  <c:v>0.55283018867924527</c:v>
                </c:pt>
                <c:pt idx="265" formatCode="General">
                  <c:v>0.55451127819548873</c:v>
                </c:pt>
                <c:pt idx="266" formatCode="General">
                  <c:v>0.55243445692883897</c:v>
                </c:pt>
                <c:pt idx="267" formatCode="General">
                  <c:v>0.55410447761194026</c:v>
                </c:pt>
                <c:pt idx="268" formatCode="General">
                  <c:v>0.55576208178438657</c:v>
                </c:pt>
                <c:pt idx="269" formatCode="General">
                  <c:v>0.55740740740740746</c:v>
                </c:pt>
                <c:pt idx="270" formatCode="General">
                  <c:v>0.55904059040590404</c:v>
                </c:pt>
                <c:pt idx="271" formatCode="General">
                  <c:v>0.56066176470588236</c:v>
                </c:pt>
                <c:pt idx="272" formatCode="General">
                  <c:v>0.55860805860805862</c:v>
                </c:pt>
                <c:pt idx="273" formatCode="General">
                  <c:v>0.56021897810218979</c:v>
                </c:pt>
                <c:pt idx="274" formatCode="General">
                  <c:v>0.56000000000000005</c:v>
                </c:pt>
                <c:pt idx="275" formatCode="General">
                  <c:v>0.55797101449275366</c:v>
                </c:pt>
                <c:pt idx="276" formatCode="General">
                  <c:v>0.55956678700361007</c:v>
                </c:pt>
                <c:pt idx="277" formatCode="General">
                  <c:v>0.55755395683453235</c:v>
                </c:pt>
                <c:pt idx="278" formatCode="General">
                  <c:v>0.55913978494623651</c:v>
                </c:pt>
                <c:pt idx="279" formatCode="General">
                  <c:v>0.55714285714285716</c:v>
                </c:pt>
                <c:pt idx="280" formatCode="General">
                  <c:v>0.55871886120996439</c:v>
                </c:pt>
                <c:pt idx="281" formatCode="General">
                  <c:v>0.56028368794326244</c:v>
                </c:pt>
                <c:pt idx="282" formatCode="General">
                  <c:v>0.55830388692579502</c:v>
                </c:pt>
                <c:pt idx="283" formatCode="General">
                  <c:v>0.55633802816901412</c:v>
                </c:pt>
                <c:pt idx="284" formatCode="General">
                  <c:v>0.55438596491228065</c:v>
                </c:pt>
                <c:pt idx="285" formatCode="General">
                  <c:v>0.55244755244755239</c:v>
                </c:pt>
                <c:pt idx="286" formatCode="General">
                  <c:v>0.55400696864111498</c:v>
                </c:pt>
                <c:pt idx="287" formatCode="General">
                  <c:v>0.55555555555555558</c:v>
                </c:pt>
                <c:pt idx="288" formatCode="General">
                  <c:v>0.55709342560553632</c:v>
                </c:pt>
                <c:pt idx="289" formatCode="General">
                  <c:v>0.55862068965517242</c:v>
                </c:pt>
                <c:pt idx="290" formatCode="General">
                  <c:v>0.56013745704467355</c:v>
                </c:pt>
                <c:pt idx="291" formatCode="General">
                  <c:v>0.55821917808219179</c:v>
                </c:pt>
                <c:pt idx="292" formatCode="General">
                  <c:v>0.55972696245733788</c:v>
                </c:pt>
                <c:pt idx="293" formatCode="General">
                  <c:v>0.56122448979591832</c:v>
                </c:pt>
                <c:pt idx="294" formatCode="General">
                  <c:v>0.55932203389830504</c:v>
                </c:pt>
                <c:pt idx="295" formatCode="General">
                  <c:v>0.56081081081081086</c:v>
                </c:pt>
                <c:pt idx="296" formatCode="General">
                  <c:v>0.55892255892255893</c:v>
                </c:pt>
                <c:pt idx="297" formatCode="General">
                  <c:v>0.56040268456375841</c:v>
                </c:pt>
                <c:pt idx="298" formatCode="General">
                  <c:v>0.55852842809364545</c:v>
                </c:pt>
                <c:pt idx="299" formatCode="General">
                  <c:v>0.55666666666666664</c:v>
                </c:pt>
                <c:pt idx="300" formatCode="General">
                  <c:v>0.55481727574750828</c:v>
                </c:pt>
                <c:pt idx="301" formatCode="General">
                  <c:v>0.55629139072847678</c:v>
                </c:pt>
                <c:pt idx="302" formatCode="General">
                  <c:v>0.55775577557755773</c:v>
                </c:pt>
                <c:pt idx="303" formatCode="General">
                  <c:v>0.55921052631578949</c:v>
                </c:pt>
                <c:pt idx="304" formatCode="General">
                  <c:v>0.56065573770491806</c:v>
                </c:pt>
                <c:pt idx="305" formatCode="General">
                  <c:v>0.55882352941176472</c:v>
                </c:pt>
                <c:pt idx="306" formatCode="General">
                  <c:v>0.55700325732899025</c:v>
                </c:pt>
                <c:pt idx="307" formatCode="General">
                  <c:v>0.55844155844155841</c:v>
                </c:pt>
                <c:pt idx="308" formatCode="General">
                  <c:v>0.55987055016181231</c:v>
                </c:pt>
                <c:pt idx="309" formatCode="General">
                  <c:v>0.56129032258064515</c:v>
                </c:pt>
                <c:pt idx="310" formatCode="General">
                  <c:v>0.55948553054662375</c:v>
                </c:pt>
                <c:pt idx="311" formatCode="General">
                  <c:v>0.55769230769230771</c:v>
                </c:pt>
                <c:pt idx="312" formatCode="General">
                  <c:v>0.5591054313099042</c:v>
                </c:pt>
                <c:pt idx="313" formatCode="General">
                  <c:v>0.5573248407643312</c:v>
                </c:pt>
                <c:pt idx="314" formatCode="General">
                  <c:v>0.55555555555555558</c:v>
                </c:pt>
                <c:pt idx="315" formatCode="General">
                  <c:v>0.55379746835443033</c:v>
                </c:pt>
                <c:pt idx="316" formatCode="General">
                  <c:v>0.55205047318611988</c:v>
                </c:pt>
                <c:pt idx="317" formatCode="General">
                  <c:v>0.55345911949685533</c:v>
                </c:pt>
                <c:pt idx="318" formatCode="General">
                  <c:v>0.55485893416927901</c:v>
                </c:pt>
                <c:pt idx="319" formatCode="General">
                  <c:v>0.55312499999999998</c:v>
                </c:pt>
                <c:pt idx="320" formatCode="General">
                  <c:v>0.55140186915887845</c:v>
                </c:pt>
                <c:pt idx="321" formatCode="General">
                  <c:v>0.55279503105590067</c:v>
                </c:pt>
                <c:pt idx="322" formatCode="General">
                  <c:v>0.55263157894736847</c:v>
                </c:pt>
                <c:pt idx="323" formatCode="General">
                  <c:v>0.55401234567901236</c:v>
                </c:pt>
                <c:pt idx="324" formatCode="General">
                  <c:v>0.55230769230769228</c:v>
                </c:pt>
                <c:pt idx="325" formatCode="General">
                  <c:v>0.55061349693251538</c:v>
                </c:pt>
                <c:pt idx="326" formatCode="General">
                  <c:v>0.55198776758409784</c:v>
                </c:pt>
                <c:pt idx="327" formatCode="General">
                  <c:v>0.55335365853658536</c:v>
                </c:pt>
                <c:pt idx="328" formatCode="General">
                  <c:v>0.55471124620060785</c:v>
                </c:pt>
                <c:pt idx="329" formatCode="General">
                  <c:v>0.55606060606060603</c:v>
                </c:pt>
                <c:pt idx="330" formatCode="General">
                  <c:v>0.55740181268882172</c:v>
                </c:pt>
                <c:pt idx="331" formatCode="General">
                  <c:v>0.5587349397590361</c:v>
                </c:pt>
                <c:pt idx="332" formatCode="General">
                  <c:v>0.56006006006006004</c:v>
                </c:pt>
                <c:pt idx="333" formatCode="General">
                  <c:v>0.55838323353293418</c:v>
                </c:pt>
                <c:pt idx="334" formatCode="General">
                  <c:v>0.55820895522388059</c:v>
                </c:pt>
                <c:pt idx="335" formatCode="General">
                  <c:v>0.55654761904761907</c:v>
                </c:pt>
                <c:pt idx="336" formatCode="General">
                  <c:v>0.55489614243323437</c:v>
                </c:pt>
                <c:pt idx="337" formatCode="General">
                  <c:v>0.55621301775147924</c:v>
                </c:pt>
                <c:pt idx="338" formatCode="General">
                  <c:v>0.55457227138643073</c:v>
                </c:pt>
                <c:pt idx="339" formatCode="General">
                  <c:v>0.55441176470588238</c:v>
                </c:pt>
                <c:pt idx="340" formatCode="General">
                  <c:v>0.55571847507331373</c:v>
                </c:pt>
                <c:pt idx="341" formatCode="General">
                  <c:v>0.55701754385964908</c:v>
                </c:pt>
                <c:pt idx="342" formatCode="General">
                  <c:v>0.55539358600583089</c:v>
                </c:pt>
                <c:pt idx="343" formatCode="General">
                  <c:v>0.55377906976744184</c:v>
                </c:pt>
                <c:pt idx="344" formatCode="General">
                  <c:v>0.55507246376811592</c:v>
                </c:pt>
                <c:pt idx="345" formatCode="General">
                  <c:v>0.55635838150289019</c:v>
                </c:pt>
                <c:pt idx="346" formatCode="General">
                  <c:v>0.55763688760806918</c:v>
                </c:pt>
                <c:pt idx="347" formatCode="General">
                  <c:v>0.55603448275862066</c:v>
                </c:pt>
                <c:pt idx="348" formatCode="General">
                  <c:v>0.55730659025787965</c:v>
                </c:pt>
                <c:pt idx="349" formatCode="General">
                  <c:v>0.55571428571428572</c:v>
                </c:pt>
                <c:pt idx="350" formatCode="General">
                  <c:v>0.55413105413105412</c:v>
                </c:pt>
                <c:pt idx="351" formatCode="General">
                  <c:v>0.55539772727272729</c:v>
                </c:pt>
                <c:pt idx="352" formatCode="General">
                  <c:v>0.55382436260623225</c:v>
                </c:pt>
                <c:pt idx="353" formatCode="General">
                  <c:v>0.55508474576271183</c:v>
                </c:pt>
                <c:pt idx="354" formatCode="General">
                  <c:v>0.55633802816901412</c:v>
                </c:pt>
                <c:pt idx="355" formatCode="General">
                  <c:v>0.5547752808988764</c:v>
                </c:pt>
                <c:pt idx="356" formatCode="General">
                  <c:v>0.55602240896358546</c:v>
                </c:pt>
                <c:pt idx="357" formatCode="General">
                  <c:v>0.5544692737430168</c:v>
                </c:pt>
                <c:pt idx="358" formatCode="General">
                  <c:v>0.55571030640668528</c:v>
                </c:pt>
                <c:pt idx="359" formatCode="General">
                  <c:v>0.55694444444444446</c:v>
                </c:pt>
                <c:pt idx="360" formatCode="General">
                  <c:v>0.55540166204986152</c:v>
                </c:pt>
                <c:pt idx="361" formatCode="General">
                  <c:v>0.5566298342541437</c:v>
                </c:pt>
                <c:pt idx="362" formatCode="General">
                  <c:v>0.55509641873278237</c:v>
                </c:pt>
                <c:pt idx="363" formatCode="General">
                  <c:v>0.55631868131868134</c:v>
                </c:pt>
                <c:pt idx="364" formatCode="General">
                  <c:v>0.5547945205479452</c:v>
                </c:pt>
                <c:pt idx="365" formatCode="General">
                  <c:v>0.55327868852459017</c:v>
                </c:pt>
                <c:pt idx="366" formatCode="General">
                  <c:v>0.55449591280653954</c:v>
                </c:pt>
                <c:pt idx="367" formatCode="General">
                  <c:v>0.55570652173913049</c:v>
                </c:pt>
                <c:pt idx="368" formatCode="General">
                  <c:v>0.55420054200542002</c:v>
                </c:pt>
                <c:pt idx="369" formatCode="General">
                  <c:v>0.55270270270270272</c:v>
                </c:pt>
                <c:pt idx="370" formatCode="General">
                  <c:v>0.5539083557951483</c:v>
                </c:pt>
                <c:pt idx="371" formatCode="General">
                  <c:v>0.55510752688172038</c:v>
                </c:pt>
                <c:pt idx="372" formatCode="General">
                  <c:v>0.5536193029490617</c:v>
                </c:pt>
                <c:pt idx="373" formatCode="General">
                  <c:v>0.55213903743315507</c:v>
                </c:pt>
                <c:pt idx="374" formatCode="General">
                  <c:v>0.55333333333333334</c:v>
                </c:pt>
                <c:pt idx="375" formatCode="General">
                  <c:v>0.55452127659574468</c:v>
                </c:pt>
                <c:pt idx="376" formatCode="General">
                  <c:v>0.55437665782493373</c:v>
                </c:pt>
                <c:pt idx="377" formatCode="General">
                  <c:v>0.55423280423280419</c:v>
                </c:pt>
                <c:pt idx="378" formatCode="General">
                  <c:v>0.55277044854881263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'Cum % Analysis'!$U$1</c:f>
              <c:strCache>
                <c:ptCount val="1"/>
                <c:pt idx="0">
                  <c:v>Theoretical Mean computed cummulatively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strRef>
              <c:f>'Cum % Analysis'!$A$2:$A$1299</c:f>
              <c:strCache>
                <c:ptCount val="4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 </c:v>
                </c:pt>
                <c:pt idx="380">
                  <c:v> </c:v>
                </c:pt>
                <c:pt idx="381">
                  <c:v> </c:v>
                </c:pt>
                <c:pt idx="382">
                  <c:v> </c:v>
                </c:pt>
                <c:pt idx="383">
                  <c:v> </c:v>
                </c:pt>
                <c:pt idx="384">
                  <c:v> </c:v>
                </c:pt>
                <c:pt idx="385">
                  <c:v> </c:v>
                </c:pt>
                <c:pt idx="386">
                  <c:v> </c:v>
                </c:pt>
                <c:pt idx="387">
                  <c:v> </c:v>
                </c:pt>
                <c:pt idx="388">
                  <c:v> </c:v>
                </c:pt>
                <c:pt idx="389">
                  <c:v> </c:v>
                </c:pt>
                <c:pt idx="390">
                  <c:v> </c:v>
                </c:pt>
                <c:pt idx="391">
                  <c:v> </c:v>
                </c:pt>
                <c:pt idx="392">
                  <c:v> </c:v>
                </c:pt>
                <c:pt idx="393">
                  <c:v> </c:v>
                </c:pt>
                <c:pt idx="394">
                  <c:v> </c:v>
                </c:pt>
                <c:pt idx="395">
                  <c:v> </c:v>
                </c:pt>
                <c:pt idx="396">
                  <c:v> </c:v>
                </c:pt>
                <c:pt idx="397">
                  <c:v> </c:v>
                </c:pt>
                <c:pt idx="398">
                  <c:v> </c:v>
                </c:pt>
                <c:pt idx="399">
                  <c:v> </c:v>
                </c:pt>
                <c:pt idx="400">
                  <c:v> </c:v>
                </c:pt>
                <c:pt idx="401">
                  <c:v> </c:v>
                </c:pt>
                <c:pt idx="402">
                  <c:v> </c:v>
                </c:pt>
                <c:pt idx="403">
                  <c:v> </c:v>
                </c:pt>
                <c:pt idx="404">
                  <c:v> </c:v>
                </c:pt>
                <c:pt idx="405">
                  <c:v> </c:v>
                </c:pt>
                <c:pt idx="406">
                  <c:v> </c:v>
                </c:pt>
                <c:pt idx="407">
                  <c:v> </c:v>
                </c:pt>
                <c:pt idx="408">
                  <c:v> </c:v>
                </c:pt>
                <c:pt idx="409">
                  <c:v> </c:v>
                </c:pt>
                <c:pt idx="410">
                  <c:v> </c:v>
                </c:pt>
                <c:pt idx="411">
                  <c:v> </c:v>
                </c:pt>
                <c:pt idx="412">
                  <c:v> </c:v>
                </c:pt>
                <c:pt idx="413">
                  <c:v> </c:v>
                </c:pt>
                <c:pt idx="414">
                  <c:v> </c:v>
                </c:pt>
                <c:pt idx="415">
                  <c:v> </c:v>
                </c:pt>
                <c:pt idx="416">
                  <c:v> </c:v>
                </c:pt>
                <c:pt idx="417">
                  <c:v> </c:v>
                </c:pt>
                <c:pt idx="418">
                  <c:v> </c:v>
                </c:pt>
                <c:pt idx="419">
                  <c:v> </c:v>
                </c:pt>
                <c:pt idx="420">
                  <c:v> </c:v>
                </c:pt>
                <c:pt idx="421">
                  <c:v> </c:v>
                </c:pt>
                <c:pt idx="422">
                  <c:v> </c:v>
                </c:pt>
                <c:pt idx="423">
                  <c:v> </c:v>
                </c:pt>
                <c:pt idx="424">
                  <c:v> </c:v>
                </c:pt>
                <c:pt idx="425">
                  <c:v> </c:v>
                </c:pt>
                <c:pt idx="426">
                  <c:v> </c:v>
                </c:pt>
                <c:pt idx="427">
                  <c:v> </c:v>
                </c:pt>
                <c:pt idx="428">
                  <c:v> </c:v>
                </c:pt>
                <c:pt idx="429">
                  <c:v> </c:v>
                </c:pt>
                <c:pt idx="430">
                  <c:v> </c:v>
                </c:pt>
                <c:pt idx="431">
                  <c:v> </c:v>
                </c:pt>
                <c:pt idx="432">
                  <c:v> </c:v>
                </c:pt>
                <c:pt idx="433">
                  <c:v> </c:v>
                </c:pt>
                <c:pt idx="434">
                  <c:v> </c:v>
                </c:pt>
                <c:pt idx="435">
                  <c:v> </c:v>
                </c:pt>
                <c:pt idx="436">
                  <c:v> </c:v>
                </c:pt>
                <c:pt idx="437">
                  <c:v> </c:v>
                </c:pt>
                <c:pt idx="438">
                  <c:v> </c:v>
                </c:pt>
                <c:pt idx="439">
                  <c:v> </c:v>
                </c:pt>
                <c:pt idx="440">
                  <c:v> </c:v>
                </c:pt>
                <c:pt idx="441">
                  <c:v> </c:v>
                </c:pt>
                <c:pt idx="442">
                  <c:v> </c:v>
                </c:pt>
                <c:pt idx="443">
                  <c:v> </c:v>
                </c:pt>
                <c:pt idx="444">
                  <c:v> </c:v>
                </c:pt>
                <c:pt idx="445">
                  <c:v> </c:v>
                </c:pt>
                <c:pt idx="446">
                  <c:v> </c:v>
                </c:pt>
                <c:pt idx="447">
                  <c:v> </c:v>
                </c:pt>
                <c:pt idx="448">
                  <c:v> </c:v>
                </c:pt>
                <c:pt idx="449">
                  <c:v> </c:v>
                </c:pt>
                <c:pt idx="450">
                  <c:v> </c:v>
                </c:pt>
                <c:pt idx="451">
                  <c:v> </c:v>
                </c:pt>
                <c:pt idx="452">
                  <c:v> </c:v>
                </c:pt>
                <c:pt idx="453">
                  <c:v> </c:v>
                </c:pt>
                <c:pt idx="454">
                  <c:v> </c:v>
                </c:pt>
                <c:pt idx="455">
                  <c:v> </c:v>
                </c:pt>
                <c:pt idx="456">
                  <c:v> </c:v>
                </c:pt>
                <c:pt idx="457">
                  <c:v> </c:v>
                </c:pt>
                <c:pt idx="458">
                  <c:v> </c:v>
                </c:pt>
                <c:pt idx="459">
                  <c:v> </c:v>
                </c:pt>
                <c:pt idx="460">
                  <c:v> </c:v>
                </c:pt>
                <c:pt idx="461">
                  <c:v> </c:v>
                </c:pt>
                <c:pt idx="462">
                  <c:v> </c:v>
                </c:pt>
                <c:pt idx="463">
                  <c:v> </c:v>
                </c:pt>
                <c:pt idx="464">
                  <c:v> </c:v>
                </c:pt>
                <c:pt idx="465">
                  <c:v> </c:v>
                </c:pt>
                <c:pt idx="466">
                  <c:v> </c:v>
                </c:pt>
                <c:pt idx="467">
                  <c:v> </c:v>
                </c:pt>
                <c:pt idx="468">
                  <c:v> </c:v>
                </c:pt>
                <c:pt idx="469">
                  <c:v> </c:v>
                </c:pt>
                <c:pt idx="470">
                  <c:v> </c:v>
                </c:pt>
                <c:pt idx="471">
                  <c:v> </c:v>
                </c:pt>
                <c:pt idx="472">
                  <c:v> </c:v>
                </c:pt>
                <c:pt idx="473">
                  <c:v> </c:v>
                </c:pt>
                <c:pt idx="474">
                  <c:v> </c:v>
                </c:pt>
                <c:pt idx="475">
                  <c:v> </c:v>
                </c:pt>
                <c:pt idx="476">
                  <c:v> </c:v>
                </c:pt>
                <c:pt idx="477">
                  <c:v> </c:v>
                </c:pt>
                <c:pt idx="478">
                  <c:v> </c:v>
                </c:pt>
                <c:pt idx="479">
                  <c:v> </c:v>
                </c:pt>
                <c:pt idx="480">
                  <c:v> </c:v>
                </c:pt>
                <c:pt idx="481">
                  <c:v> </c:v>
                </c:pt>
                <c:pt idx="482">
                  <c:v> </c:v>
                </c:pt>
                <c:pt idx="483">
                  <c:v> </c:v>
                </c:pt>
                <c:pt idx="484">
                  <c:v> </c:v>
                </c:pt>
                <c:pt idx="485">
                  <c:v> </c:v>
                </c:pt>
                <c:pt idx="486">
                  <c:v> </c:v>
                </c:pt>
                <c:pt idx="487">
                  <c:v> </c:v>
                </c:pt>
                <c:pt idx="488">
                  <c:v> </c:v>
                </c:pt>
                <c:pt idx="489">
                  <c:v> </c:v>
                </c:pt>
                <c:pt idx="490">
                  <c:v> </c:v>
                </c:pt>
                <c:pt idx="491">
                  <c:v> </c:v>
                </c:pt>
                <c:pt idx="492">
                  <c:v> </c:v>
                </c:pt>
                <c:pt idx="493">
                  <c:v> </c:v>
                </c:pt>
                <c:pt idx="494">
                  <c:v> </c:v>
                </c:pt>
                <c:pt idx="495">
                  <c:v> </c:v>
                </c:pt>
                <c:pt idx="496">
                  <c:v> </c:v>
                </c:pt>
                <c:pt idx="497">
                  <c:v> </c:v>
                </c:pt>
                <c:pt idx="498">
                  <c:v> </c:v>
                </c:pt>
              </c:strCache>
            </c:strRef>
          </c:xVal>
          <c:yVal>
            <c:numRef>
              <c:f>'Cum % Analysis'!$U$2:$U$1299</c:f>
              <c:numCache>
                <c:formatCode>[$-409]General</c:formatCode>
                <c:ptCount val="1298"/>
                <c:pt idx="0">
                  <c:v>0.62280000000000002</c:v>
                </c:pt>
                <c:pt idx="1">
                  <c:v>0.60699999999999998</c:v>
                </c:pt>
                <c:pt idx="2">
                  <c:v>0.66133333333333333</c:v>
                </c:pt>
                <c:pt idx="3">
                  <c:v>0.63412500000000005</c:v>
                </c:pt>
                <c:pt idx="4">
                  <c:v>0.55767000000000011</c:v>
                </c:pt>
                <c:pt idx="5">
                  <c:v>0.57055833333333339</c:v>
                </c:pt>
                <c:pt idx="6">
                  <c:v>0.57029999999999992</c:v>
                </c:pt>
                <c:pt idx="7">
                  <c:v>0.5333</c:v>
                </c:pt>
                <c:pt idx="8">
                  <c:v>0.47404444444444438</c:v>
                </c:pt>
                <c:pt idx="9">
                  <c:v>0.474555</c:v>
                </c:pt>
                <c:pt idx="10">
                  <c:v>0.44770000000000004</c:v>
                </c:pt>
                <c:pt idx="11">
                  <c:v>0.45445833333333341</c:v>
                </c:pt>
                <c:pt idx="12">
                  <c:v>0.48243846153846159</c:v>
                </c:pt>
                <c:pt idx="13">
                  <c:v>0.48112857142857152</c:v>
                </c:pt>
                <c:pt idx="14">
                  <c:v>0.47585000000000005</c:v>
                </c:pt>
                <c:pt idx="15">
                  <c:v>0.45179062500000011</c:v>
                </c:pt>
                <c:pt idx="16">
                  <c:v>0.45462647058823535</c:v>
                </c:pt>
                <c:pt idx="17">
                  <c:v>0.45905000000000012</c:v>
                </c:pt>
                <c:pt idx="18">
                  <c:v>0.45522631578947381</c:v>
                </c:pt>
                <c:pt idx="19">
                  <c:v>0.43701000000000012</c:v>
                </c:pt>
                <c:pt idx="20">
                  <c:v>0.45516190476190488</c:v>
                </c:pt>
                <c:pt idx="21">
                  <c:v>0.45720227272727287</c:v>
                </c:pt>
                <c:pt idx="22">
                  <c:v>0.4729000000000001</c:v>
                </c:pt>
                <c:pt idx="23">
                  <c:v>0.46385208333333344</c:v>
                </c:pt>
                <c:pt idx="24">
                  <c:v>0.47276800000000008</c:v>
                </c:pt>
                <c:pt idx="25">
                  <c:v>0.46247307692307699</c:v>
                </c:pt>
                <c:pt idx="26">
                  <c:v>0.4502296296296297</c:v>
                </c:pt>
                <c:pt idx="27">
                  <c:v>0.46566071428571437</c:v>
                </c:pt>
                <c:pt idx="28">
                  <c:v>0.4708379310344829</c:v>
                </c:pt>
                <c:pt idx="29">
                  <c:v>0.47878833333333348</c:v>
                </c:pt>
                <c:pt idx="30">
                  <c:v>0.49179032258064531</c:v>
                </c:pt>
                <c:pt idx="31">
                  <c:v>0.49985937500000016</c:v>
                </c:pt>
                <c:pt idx="32">
                  <c:v>0.50629393939393952</c:v>
                </c:pt>
                <c:pt idx="33">
                  <c:v>0.51285294117647073</c:v>
                </c:pt>
                <c:pt idx="34">
                  <c:v>0.5067357142857144</c:v>
                </c:pt>
                <c:pt idx="35">
                  <c:v>0.50585555555555572</c:v>
                </c:pt>
                <c:pt idx="36">
                  <c:v>0.49851540540540551</c:v>
                </c:pt>
                <c:pt idx="37">
                  <c:v>0.49053473684210536</c:v>
                </c:pt>
                <c:pt idx="38">
                  <c:v>0.50130692307692326</c:v>
                </c:pt>
                <c:pt idx="39">
                  <c:v>0.50437675000000015</c:v>
                </c:pt>
                <c:pt idx="40">
                  <c:v>0.51183951219512203</c:v>
                </c:pt>
                <c:pt idx="41">
                  <c:v>0.51255404761904766</c:v>
                </c:pt>
                <c:pt idx="42">
                  <c:v>0.51590267441860471</c:v>
                </c:pt>
                <c:pt idx="43">
                  <c:v>0.52500034090909098</c:v>
                </c:pt>
                <c:pt idx="44">
                  <c:v>0.52348033333333344</c:v>
                </c:pt>
                <c:pt idx="45">
                  <c:v>0.52889923913043491</c:v>
                </c:pt>
                <c:pt idx="46">
                  <c:v>0.52921414893617036</c:v>
                </c:pt>
                <c:pt idx="47">
                  <c:v>0.53358781250000009</c:v>
                </c:pt>
                <c:pt idx="48">
                  <c:v>0.52789010204081643</c:v>
                </c:pt>
                <c:pt idx="49">
                  <c:v>0.53092030000000012</c:v>
                </c:pt>
                <c:pt idx="50">
                  <c:v>0.53279343137254909</c:v>
                </c:pt>
                <c:pt idx="51">
                  <c:v>0.52734548076923082</c:v>
                </c:pt>
                <c:pt idx="52">
                  <c:v>0.52214084905660385</c:v>
                </c:pt>
                <c:pt idx="53">
                  <c:v>0.5293067592592593</c:v>
                </c:pt>
                <c:pt idx="54">
                  <c:v>0.52491481818181818</c:v>
                </c:pt>
                <c:pt idx="55">
                  <c:v>0.52060651785714296</c:v>
                </c:pt>
                <c:pt idx="56">
                  <c:v>0.52873271929824572</c:v>
                </c:pt>
                <c:pt idx="57">
                  <c:v>0.53071922413793104</c:v>
                </c:pt>
                <c:pt idx="58">
                  <c:v>0.53251042372881352</c:v>
                </c:pt>
                <c:pt idx="59">
                  <c:v>0.52693525000000008</c:v>
                </c:pt>
                <c:pt idx="60">
                  <c:v>0.52545106557377053</c:v>
                </c:pt>
                <c:pt idx="61">
                  <c:v>0.51888169354838709</c:v>
                </c:pt>
                <c:pt idx="62">
                  <c:v>0.51146293650793651</c:v>
                </c:pt>
                <c:pt idx="63">
                  <c:v>0.51485414062500001</c:v>
                </c:pt>
                <c:pt idx="64">
                  <c:v>0.51840407692307688</c:v>
                </c:pt>
                <c:pt idx="65">
                  <c:v>0.52042825757575761</c:v>
                </c:pt>
                <c:pt idx="66">
                  <c:v>0.52222440298507466</c:v>
                </c:pt>
                <c:pt idx="67">
                  <c:v>0.52732036764705892</c:v>
                </c:pt>
                <c:pt idx="68">
                  <c:v>0.52753094202898565</c:v>
                </c:pt>
                <c:pt idx="69">
                  <c:v>0.5231690714285715</c:v>
                </c:pt>
                <c:pt idx="70">
                  <c:v>0.52948640845070427</c:v>
                </c:pt>
                <c:pt idx="71">
                  <c:v>0.52866923611111127</c:v>
                </c:pt>
                <c:pt idx="72">
                  <c:v>0.53041417808219182</c:v>
                </c:pt>
                <c:pt idx="73">
                  <c:v>0.53147006756756765</c:v>
                </c:pt>
                <c:pt idx="74">
                  <c:v>0.52679046666666673</c:v>
                </c:pt>
                <c:pt idx="75">
                  <c:v>0.5276807236842106</c:v>
                </c:pt>
                <c:pt idx="76">
                  <c:v>0.5313238311688312</c:v>
                </c:pt>
                <c:pt idx="77">
                  <c:v>0.53638057692307695</c:v>
                </c:pt>
                <c:pt idx="78">
                  <c:v>0.53197829113924056</c:v>
                </c:pt>
                <c:pt idx="79">
                  <c:v>0.53372418750000006</c:v>
                </c:pt>
                <c:pt idx="80">
                  <c:v>0.53624425925925923</c:v>
                </c:pt>
                <c:pt idx="81">
                  <c:v>0.52970469512195129</c:v>
                </c:pt>
                <c:pt idx="82">
                  <c:v>0.53468656626506039</c:v>
                </c:pt>
                <c:pt idx="83">
                  <c:v>0.53665994047619059</c:v>
                </c:pt>
                <c:pt idx="84">
                  <c:v>0.54157570588235304</c:v>
                </c:pt>
                <c:pt idx="85">
                  <c:v>0.53783877906976751</c:v>
                </c:pt>
                <c:pt idx="86">
                  <c:v>0.53490327586206909</c:v>
                </c:pt>
                <c:pt idx="87">
                  <c:v>0.53905210227272726</c:v>
                </c:pt>
                <c:pt idx="88">
                  <c:v>0.53893297752808988</c:v>
                </c:pt>
                <c:pt idx="89">
                  <c:v>0.53707038888888881</c:v>
                </c:pt>
                <c:pt idx="90">
                  <c:v>0.53269763736263731</c:v>
                </c:pt>
                <c:pt idx="91">
                  <c:v>0.53193788043478252</c:v>
                </c:pt>
                <c:pt idx="92">
                  <c:v>0.53395360215053755</c:v>
                </c:pt>
                <c:pt idx="93">
                  <c:v>0.52860303191489355</c:v>
                </c:pt>
                <c:pt idx="94">
                  <c:v>0.53266089473684208</c:v>
                </c:pt>
                <c:pt idx="95">
                  <c:v>0.53216651041666652</c:v>
                </c:pt>
                <c:pt idx="96">
                  <c:v>0.52861427835051533</c:v>
                </c:pt>
                <c:pt idx="97">
                  <c:v>0.53144474489795901</c:v>
                </c:pt>
                <c:pt idx="98">
                  <c:v>0.53350388888888878</c:v>
                </c:pt>
                <c:pt idx="99">
                  <c:v>0.53066884999999986</c:v>
                </c:pt>
                <c:pt idx="100">
                  <c:v>0.52959539603960382</c:v>
                </c:pt>
                <c:pt idx="101">
                  <c:v>0.53306799019607831</c:v>
                </c:pt>
                <c:pt idx="102">
                  <c:v>0.53206538834951445</c:v>
                </c:pt>
                <c:pt idx="103">
                  <c:v>0.53404649038461527</c:v>
                </c:pt>
                <c:pt idx="104">
                  <c:v>0.53087033333333322</c:v>
                </c:pt>
                <c:pt idx="105">
                  <c:v>0.53339042452830177</c:v>
                </c:pt>
                <c:pt idx="106">
                  <c:v>0.53644378504672885</c:v>
                </c:pt>
                <c:pt idx="107">
                  <c:v>0.53559384259259257</c:v>
                </c:pt>
                <c:pt idx="108">
                  <c:v>0.53901133027522929</c:v>
                </c:pt>
                <c:pt idx="109">
                  <c:v>0.54017622727272718</c:v>
                </c:pt>
                <c:pt idx="110">
                  <c:v>0.5432953603603603</c:v>
                </c:pt>
                <c:pt idx="111">
                  <c:v>0.54024808035714278</c:v>
                </c:pt>
                <c:pt idx="112">
                  <c:v>0.54109676991150424</c:v>
                </c:pt>
                <c:pt idx="113">
                  <c:v>0.53831741228070162</c:v>
                </c:pt>
                <c:pt idx="114">
                  <c:v>0.53673378260869553</c:v>
                </c:pt>
                <c:pt idx="115">
                  <c:v>0.53575159482758605</c:v>
                </c:pt>
                <c:pt idx="116">
                  <c:v>0.53698833333333318</c:v>
                </c:pt>
                <c:pt idx="117">
                  <c:v>0.53646343220338977</c:v>
                </c:pt>
                <c:pt idx="118">
                  <c:v>0.53371457983193271</c:v>
                </c:pt>
                <c:pt idx="119">
                  <c:v>0.53549779166666667</c:v>
                </c:pt>
                <c:pt idx="120">
                  <c:v>0.53693252066115682</c:v>
                </c:pt>
                <c:pt idx="121">
                  <c:v>0.53592897540983597</c:v>
                </c:pt>
                <c:pt idx="122">
                  <c:v>0.5382328048780487</c:v>
                </c:pt>
                <c:pt idx="123">
                  <c:v>0.53765592741935475</c:v>
                </c:pt>
                <c:pt idx="124">
                  <c:v>0.53462747999999993</c:v>
                </c:pt>
                <c:pt idx="125">
                  <c:v>0.53673797619047614</c:v>
                </c:pt>
                <c:pt idx="126">
                  <c:v>0.5338002755905511</c:v>
                </c:pt>
                <c:pt idx="127">
                  <c:v>0.53673230468749988</c:v>
                </c:pt>
                <c:pt idx="128">
                  <c:v>0.53400220930232545</c:v>
                </c:pt>
                <c:pt idx="129">
                  <c:v>0.5361348846153845</c:v>
                </c:pt>
                <c:pt idx="130">
                  <c:v>0.53422240458015258</c:v>
                </c:pt>
                <c:pt idx="131">
                  <c:v>0.53155253787878776</c:v>
                </c:pt>
                <c:pt idx="132">
                  <c:v>0.53266793233082688</c:v>
                </c:pt>
                <c:pt idx="133">
                  <c:v>0.52933384328358191</c:v>
                </c:pt>
                <c:pt idx="134">
                  <c:v>0.52954470370370355</c:v>
                </c:pt>
                <c:pt idx="135">
                  <c:v>0.53194952205882329</c:v>
                </c:pt>
                <c:pt idx="136">
                  <c:v>0.53182726277372239</c:v>
                </c:pt>
                <c:pt idx="137">
                  <c:v>0.53151329710144901</c:v>
                </c:pt>
                <c:pt idx="138">
                  <c:v>0.53488370503597105</c:v>
                </c:pt>
                <c:pt idx="139">
                  <c:v>0.53484382142857123</c:v>
                </c:pt>
                <c:pt idx="140">
                  <c:v>0.53564031914893595</c:v>
                </c:pt>
                <c:pt idx="141">
                  <c:v>0.53471045774647863</c:v>
                </c:pt>
                <c:pt idx="142">
                  <c:v>0.5368121328671327</c:v>
                </c:pt>
                <c:pt idx="143">
                  <c:v>0.53697142361111083</c:v>
                </c:pt>
                <c:pt idx="144">
                  <c:v>0.53619679310344803</c:v>
                </c:pt>
                <c:pt idx="145">
                  <c:v>0.53703551369862979</c:v>
                </c:pt>
                <c:pt idx="146">
                  <c:v>0.53987540816326496</c:v>
                </c:pt>
                <c:pt idx="147">
                  <c:v>0.54062287162162126</c:v>
                </c:pt>
                <c:pt idx="148">
                  <c:v>0.5434139932885903</c:v>
                </c:pt>
                <c:pt idx="149">
                  <c:v>0.54148756666666642</c:v>
                </c:pt>
                <c:pt idx="150">
                  <c:v>0.54239791390728453</c:v>
                </c:pt>
                <c:pt idx="151">
                  <c:v>0.54402983552631545</c:v>
                </c:pt>
                <c:pt idx="152">
                  <c:v>0.54102179738562062</c:v>
                </c:pt>
                <c:pt idx="153">
                  <c:v>0.53870672077922044</c:v>
                </c:pt>
                <c:pt idx="154">
                  <c:v>0.54109635483870944</c:v>
                </c:pt>
                <c:pt idx="155">
                  <c:v>0.54141464743589707</c:v>
                </c:pt>
                <c:pt idx="156">
                  <c:v>0.54351487261146469</c:v>
                </c:pt>
                <c:pt idx="157">
                  <c:v>0.54417838607594915</c:v>
                </c:pt>
                <c:pt idx="158">
                  <c:v>0.5443168867924526</c:v>
                </c:pt>
                <c:pt idx="159">
                  <c:v>0.54402490624999977</c:v>
                </c:pt>
                <c:pt idx="160">
                  <c:v>0.5406458695652171</c:v>
                </c:pt>
                <c:pt idx="161">
                  <c:v>0.54069496913580228</c:v>
                </c:pt>
                <c:pt idx="162">
                  <c:v>0.54105696319018382</c:v>
                </c:pt>
                <c:pt idx="163">
                  <c:v>0.54083649390243882</c:v>
                </c:pt>
                <c:pt idx="164">
                  <c:v>0.54306839393939377</c:v>
                </c:pt>
                <c:pt idx="165">
                  <c:v>0.54205201807228898</c:v>
                </c:pt>
                <c:pt idx="166">
                  <c:v>0.54364811377245481</c:v>
                </c:pt>
                <c:pt idx="167">
                  <c:v>0.54363889880952365</c:v>
                </c:pt>
                <c:pt idx="168">
                  <c:v>0.54292653846153816</c:v>
                </c:pt>
                <c:pt idx="169">
                  <c:v>0.5422937352941174</c:v>
                </c:pt>
                <c:pt idx="170">
                  <c:v>0.54470429824561373</c:v>
                </c:pt>
                <c:pt idx="171">
                  <c:v>0.54215049418604633</c:v>
                </c:pt>
                <c:pt idx="172">
                  <c:v>0.53995684971098235</c:v>
                </c:pt>
                <c:pt idx="173">
                  <c:v>0.54204962643678134</c:v>
                </c:pt>
                <c:pt idx="174">
                  <c:v>0.54032591428571397</c:v>
                </c:pt>
                <c:pt idx="175">
                  <c:v>0.54137065340909063</c:v>
                </c:pt>
                <c:pt idx="176">
                  <c:v>0.54008437853107316</c:v>
                </c:pt>
                <c:pt idx="177">
                  <c:v>0.53945778089887619</c:v>
                </c:pt>
                <c:pt idx="178">
                  <c:v>0.53931918994413386</c:v>
                </c:pt>
                <c:pt idx="179">
                  <c:v>0.53980602777777753</c:v>
                </c:pt>
                <c:pt idx="180">
                  <c:v>0.5411264364640882</c:v>
                </c:pt>
                <c:pt idx="181">
                  <c:v>0.54128618131868111</c:v>
                </c:pt>
                <c:pt idx="182">
                  <c:v>0.54198106557377035</c:v>
                </c:pt>
                <c:pt idx="183">
                  <c:v>0.54370154891304334</c:v>
                </c:pt>
                <c:pt idx="184">
                  <c:v>0.54208394594594578</c:v>
                </c:pt>
                <c:pt idx="185">
                  <c:v>0.54356844086021483</c:v>
                </c:pt>
                <c:pt idx="186">
                  <c:v>0.54298919786096245</c:v>
                </c:pt>
                <c:pt idx="187">
                  <c:v>0.54111664893617006</c:v>
                </c:pt>
                <c:pt idx="188">
                  <c:v>0.54336417989417973</c:v>
                </c:pt>
                <c:pt idx="189">
                  <c:v>0.5408709473684209</c:v>
                </c:pt>
                <c:pt idx="190">
                  <c:v>0.54232293193717263</c:v>
                </c:pt>
                <c:pt idx="191">
                  <c:v>0.54183947916666653</c:v>
                </c:pt>
                <c:pt idx="192">
                  <c:v>0.54408124352331599</c:v>
                </c:pt>
                <c:pt idx="193">
                  <c:v>0.5429792783505154</c:v>
                </c:pt>
                <c:pt idx="194">
                  <c:v>0.54293682051282033</c:v>
                </c:pt>
                <c:pt idx="195">
                  <c:v>0.54346954081632637</c:v>
                </c:pt>
                <c:pt idx="196">
                  <c:v>0.54456664974619284</c:v>
                </c:pt>
                <c:pt idx="197">
                  <c:v>0.54252540404040395</c:v>
                </c:pt>
                <c:pt idx="198">
                  <c:v>0.54302728643216069</c:v>
                </c:pt>
                <c:pt idx="199">
                  <c:v>0.54259714999999997</c:v>
                </c:pt>
                <c:pt idx="200">
                  <c:v>0.54392303482587057</c:v>
                </c:pt>
                <c:pt idx="201">
                  <c:v>0.54267514851485132</c:v>
                </c:pt>
                <c:pt idx="202">
                  <c:v>0.54483339901477834</c:v>
                </c:pt>
                <c:pt idx="203">
                  <c:v>0.5442317647058823</c:v>
                </c:pt>
                <c:pt idx="204">
                  <c:v>0.54428526829268287</c:v>
                </c:pt>
                <c:pt idx="205">
                  <c:v>0.54337150485436891</c:v>
                </c:pt>
                <c:pt idx="206">
                  <c:v>0.54320763285024154</c:v>
                </c:pt>
                <c:pt idx="207">
                  <c:v>0.54292778846153844</c:v>
                </c:pt>
                <c:pt idx="208">
                  <c:v>0.54125564593301434</c:v>
                </c:pt>
                <c:pt idx="209">
                  <c:v>0.54322347619047617</c:v>
                </c:pt>
                <c:pt idx="210">
                  <c:v>0.54202218009478675</c:v>
                </c:pt>
                <c:pt idx="211">
                  <c:v>0.54395792452830194</c:v>
                </c:pt>
                <c:pt idx="212">
                  <c:v>0.54302596244131451</c:v>
                </c:pt>
                <c:pt idx="213">
                  <c:v>0.54428822429906532</c:v>
                </c:pt>
                <c:pt idx="214">
                  <c:v>0.54584176744186053</c:v>
                </c:pt>
                <c:pt idx="215">
                  <c:v>0.54692490740740729</c:v>
                </c:pt>
                <c:pt idx="216">
                  <c:v>0.54530520737327182</c:v>
                </c:pt>
                <c:pt idx="217">
                  <c:v>0.54651596330275232</c:v>
                </c:pt>
                <c:pt idx="218">
                  <c:v>0.54620881278538813</c:v>
                </c:pt>
                <c:pt idx="219">
                  <c:v>0.54575331818181816</c:v>
                </c:pt>
                <c:pt idx="220">
                  <c:v>0.54530527149321262</c:v>
                </c:pt>
                <c:pt idx="221">
                  <c:v>0.5449313738738738</c:v>
                </c:pt>
                <c:pt idx="222">
                  <c:v>0.54619535874439473</c:v>
                </c:pt>
                <c:pt idx="223">
                  <c:v>0.54574850446428569</c:v>
                </c:pt>
                <c:pt idx="224">
                  <c:v>0.54570206666666665</c:v>
                </c:pt>
                <c:pt idx="225">
                  <c:v>0.54697019911504419</c:v>
                </c:pt>
                <c:pt idx="226">
                  <c:v>0.54752583700440527</c:v>
                </c:pt>
                <c:pt idx="227">
                  <c:v>0.54808844298245607</c:v>
                </c:pt>
                <c:pt idx="228">
                  <c:v>0.54798893013100436</c:v>
                </c:pt>
                <c:pt idx="229">
                  <c:v>0.54887376086956519</c:v>
                </c:pt>
                <c:pt idx="230">
                  <c:v>0.54847733766233764</c:v>
                </c:pt>
                <c:pt idx="231">
                  <c:v>0.54739036637931038</c:v>
                </c:pt>
                <c:pt idx="232">
                  <c:v>0.54725714592274677</c:v>
                </c:pt>
                <c:pt idx="233">
                  <c:v>0.54689685897435891</c:v>
                </c:pt>
                <c:pt idx="234">
                  <c:v>0.54775410638297872</c:v>
                </c:pt>
                <c:pt idx="235">
                  <c:v>0.54820472457627112</c:v>
                </c:pt>
                <c:pt idx="236">
                  <c:v>0.54625829113924051</c:v>
                </c:pt>
                <c:pt idx="237">
                  <c:v>0.54694186974789916</c:v>
                </c:pt>
                <c:pt idx="238">
                  <c:v>0.54774462343096231</c:v>
                </c:pt>
                <c:pt idx="239">
                  <c:v>0.5483452708333334</c:v>
                </c:pt>
                <c:pt idx="240">
                  <c:v>0.54714508298755193</c:v>
                </c:pt>
                <c:pt idx="241">
                  <c:v>0.54882836776859512</c:v>
                </c:pt>
                <c:pt idx="242">
                  <c:v>0.54965870370370373</c:v>
                </c:pt>
                <c:pt idx="243">
                  <c:v>0.5513178893442624</c:v>
                </c:pt>
                <c:pt idx="244">
                  <c:v>0.54906883673469398</c:v>
                </c:pt>
                <c:pt idx="245">
                  <c:v>0.54916977642276432</c:v>
                </c:pt>
                <c:pt idx="246">
                  <c:v>0.54950451417004054</c:v>
                </c:pt>
                <c:pt idx="247">
                  <c:v>0.54918776209677433</c:v>
                </c:pt>
                <c:pt idx="248">
                  <c:v>0.5496333935742973</c:v>
                </c:pt>
                <c:pt idx="249">
                  <c:v>0.5486014600000001</c:v>
                </c:pt>
                <c:pt idx="250">
                  <c:v>0.54771260956175305</c:v>
                </c:pt>
                <c:pt idx="251">
                  <c:v>0.54742803571428589</c:v>
                </c:pt>
                <c:pt idx="252">
                  <c:v>0.5459030237154151</c:v>
                </c:pt>
                <c:pt idx="253">
                  <c:v>0.5451622637795277</c:v>
                </c:pt>
                <c:pt idx="254">
                  <c:v>0.54643868627450987</c:v>
                </c:pt>
                <c:pt idx="255">
                  <c:v>0.54687095703124999</c:v>
                </c:pt>
                <c:pt idx="256">
                  <c:v>0.54628507782101177</c:v>
                </c:pt>
                <c:pt idx="257">
                  <c:v>0.54552815891472872</c:v>
                </c:pt>
                <c:pt idx="258">
                  <c:v>0.54572573359073373</c:v>
                </c:pt>
                <c:pt idx="259">
                  <c:v>0.54723217307692318</c:v>
                </c:pt>
                <c:pt idx="260">
                  <c:v>0.54885465517241383</c:v>
                </c:pt>
                <c:pt idx="261">
                  <c:v>0.54745368320610688</c:v>
                </c:pt>
                <c:pt idx="262">
                  <c:v>0.54893256653992406</c:v>
                </c:pt>
                <c:pt idx="263">
                  <c:v>0.54990195075757586</c:v>
                </c:pt>
                <c:pt idx="264">
                  <c:v>0.55036496226415099</c:v>
                </c:pt>
                <c:pt idx="265">
                  <c:v>0.55136434210526319</c:v>
                </c:pt>
                <c:pt idx="266">
                  <c:v>0.55072121722846457</c:v>
                </c:pt>
                <c:pt idx="267">
                  <c:v>0.5513763619402986</c:v>
                </c:pt>
                <c:pt idx="268">
                  <c:v>0.55046920074349448</c:v>
                </c:pt>
                <c:pt idx="269">
                  <c:v>0.55032524074074096</c:v>
                </c:pt>
                <c:pt idx="270">
                  <c:v>0.55077625461254631</c:v>
                </c:pt>
                <c:pt idx="271">
                  <c:v>0.54965097426470599</c:v>
                </c:pt>
                <c:pt idx="272">
                  <c:v>0.54993503663003684</c:v>
                </c:pt>
                <c:pt idx="273">
                  <c:v>0.54987797445255493</c:v>
                </c:pt>
                <c:pt idx="274">
                  <c:v>0.55019405454545467</c:v>
                </c:pt>
                <c:pt idx="275">
                  <c:v>0.5487466123188407</c:v>
                </c:pt>
                <c:pt idx="276">
                  <c:v>0.54981395306859215</c:v>
                </c:pt>
                <c:pt idx="277">
                  <c:v>0.54931839928057558</c:v>
                </c:pt>
                <c:pt idx="278">
                  <c:v>0.54948930107526894</c:v>
                </c:pt>
                <c:pt idx="279">
                  <c:v>0.54994201785714303</c:v>
                </c:pt>
                <c:pt idx="280">
                  <c:v>0.55079934163701083</c:v>
                </c:pt>
                <c:pt idx="281">
                  <c:v>0.5517475709219859</c:v>
                </c:pt>
                <c:pt idx="282">
                  <c:v>0.55232584805653717</c:v>
                </c:pt>
                <c:pt idx="283">
                  <c:v>0.55134125</c:v>
                </c:pt>
                <c:pt idx="284">
                  <c:v>0.54987092982456132</c:v>
                </c:pt>
                <c:pt idx="285">
                  <c:v>0.54894725524475518</c:v>
                </c:pt>
                <c:pt idx="286">
                  <c:v>0.54966294425087103</c:v>
                </c:pt>
                <c:pt idx="287">
                  <c:v>0.55083217013888897</c:v>
                </c:pt>
                <c:pt idx="288">
                  <c:v>0.55211112456747402</c:v>
                </c:pt>
                <c:pt idx="289">
                  <c:v>0.55302867241379305</c:v>
                </c:pt>
                <c:pt idx="290">
                  <c:v>0.55417943298969086</c:v>
                </c:pt>
                <c:pt idx="291">
                  <c:v>0.55497299657534249</c:v>
                </c:pt>
                <c:pt idx="292">
                  <c:v>0.55590585324232089</c:v>
                </c:pt>
                <c:pt idx="293">
                  <c:v>0.55719664965986393</c:v>
                </c:pt>
                <c:pt idx="294">
                  <c:v>0.5569308983050848</c:v>
                </c:pt>
                <c:pt idx="295">
                  <c:v>0.55713130067567573</c:v>
                </c:pt>
                <c:pt idx="296">
                  <c:v>0.55719163299663299</c:v>
                </c:pt>
                <c:pt idx="297">
                  <c:v>0.55843444630872485</c:v>
                </c:pt>
                <c:pt idx="298">
                  <c:v>0.55702295986622063</c:v>
                </c:pt>
                <c:pt idx="299">
                  <c:v>0.55766021666666654</c:v>
                </c:pt>
                <c:pt idx="300">
                  <c:v>0.55850686046511622</c:v>
                </c:pt>
                <c:pt idx="301">
                  <c:v>0.55941346026490057</c:v>
                </c:pt>
                <c:pt idx="302">
                  <c:v>0.55929955445544555</c:v>
                </c:pt>
                <c:pt idx="303">
                  <c:v>0.55933228618421049</c:v>
                </c:pt>
                <c:pt idx="304">
                  <c:v>0.56028218032786881</c:v>
                </c:pt>
                <c:pt idx="305">
                  <c:v>0.55940200980392152</c:v>
                </c:pt>
                <c:pt idx="306">
                  <c:v>0.55947724755700334</c:v>
                </c:pt>
                <c:pt idx="307">
                  <c:v>0.55995556818181824</c:v>
                </c:pt>
                <c:pt idx="308">
                  <c:v>0.56108548543689329</c:v>
                </c:pt>
                <c:pt idx="309">
                  <c:v>0.56189053225806451</c:v>
                </c:pt>
                <c:pt idx="310">
                  <c:v>0.56251323151125399</c:v>
                </c:pt>
                <c:pt idx="311">
                  <c:v>0.56140325320512818</c:v>
                </c:pt>
                <c:pt idx="312">
                  <c:v>0.56134238019169314</c:v>
                </c:pt>
                <c:pt idx="313">
                  <c:v>0.56139415605095522</c:v>
                </c:pt>
                <c:pt idx="314">
                  <c:v>0.56042052380952367</c:v>
                </c:pt>
                <c:pt idx="315">
                  <c:v>0.55882615506329103</c:v>
                </c:pt>
                <c:pt idx="316">
                  <c:v>0.55870099369085169</c:v>
                </c:pt>
                <c:pt idx="317">
                  <c:v>0.55980287735849055</c:v>
                </c:pt>
                <c:pt idx="318">
                  <c:v>0.55865945141065831</c:v>
                </c:pt>
                <c:pt idx="319">
                  <c:v>0.55804426562499987</c:v>
                </c:pt>
                <c:pt idx="320">
                  <c:v>0.55780658878504663</c:v>
                </c:pt>
                <c:pt idx="321">
                  <c:v>0.55798777950310541</c:v>
                </c:pt>
                <c:pt idx="322">
                  <c:v>0.55780825077399365</c:v>
                </c:pt>
                <c:pt idx="323">
                  <c:v>0.55823276234567887</c:v>
                </c:pt>
                <c:pt idx="324">
                  <c:v>0.55784712307692286</c:v>
                </c:pt>
                <c:pt idx="325">
                  <c:v>0.55892473926380359</c:v>
                </c:pt>
                <c:pt idx="326">
                  <c:v>0.55839255351681938</c:v>
                </c:pt>
                <c:pt idx="327">
                  <c:v>0.55850842987804861</c:v>
                </c:pt>
                <c:pt idx="328">
                  <c:v>0.55893135258358639</c:v>
                </c:pt>
                <c:pt idx="329">
                  <c:v>0.56000383333333315</c:v>
                </c:pt>
                <c:pt idx="330">
                  <c:v>0.56100654078549839</c:v>
                </c:pt>
                <c:pt idx="331">
                  <c:v>0.56207640060240938</c:v>
                </c:pt>
                <c:pt idx="332">
                  <c:v>0.56259088588588568</c:v>
                </c:pt>
                <c:pt idx="333">
                  <c:v>0.56224660179640695</c:v>
                </c:pt>
                <c:pt idx="334">
                  <c:v>0.56225228358208945</c:v>
                </c:pt>
                <c:pt idx="335">
                  <c:v>0.56201239583333318</c:v>
                </c:pt>
                <c:pt idx="336">
                  <c:v>0.56046918397626089</c:v>
                </c:pt>
                <c:pt idx="337">
                  <c:v>0.56284531065088739</c:v>
                </c:pt>
                <c:pt idx="338">
                  <c:v>0.56185845132743339</c:v>
                </c:pt>
                <c:pt idx="339">
                  <c:v>0.56174342647058806</c:v>
                </c:pt>
                <c:pt idx="340">
                  <c:v>0.56249109970674471</c:v>
                </c:pt>
                <c:pt idx="341">
                  <c:v>0.56304989766081848</c:v>
                </c:pt>
                <c:pt idx="342">
                  <c:v>0.56140835276967915</c:v>
                </c:pt>
                <c:pt idx="343">
                  <c:v>0.56184103197674407</c:v>
                </c:pt>
                <c:pt idx="344">
                  <c:v>0.5622769999999998</c:v>
                </c:pt>
                <c:pt idx="345">
                  <c:v>0.56281955202312117</c:v>
                </c:pt>
                <c:pt idx="346">
                  <c:v>0.56207425072046091</c:v>
                </c:pt>
                <c:pt idx="347">
                  <c:v>0.56309185344827573</c:v>
                </c:pt>
                <c:pt idx="348">
                  <c:v>0.56347210601719178</c:v>
                </c:pt>
                <c:pt idx="349">
                  <c:v>0.56230361428571418</c:v>
                </c:pt>
                <c:pt idx="350">
                  <c:v>0.56124770655270639</c:v>
                </c:pt>
                <c:pt idx="351">
                  <c:v>0.56204217329545447</c:v>
                </c:pt>
                <c:pt idx="352">
                  <c:v>0.56203525495750706</c:v>
                </c:pt>
                <c:pt idx="353">
                  <c:v>0.56243769774011287</c:v>
                </c:pt>
                <c:pt idx="354">
                  <c:v>0.5624795633802816</c:v>
                </c:pt>
                <c:pt idx="355">
                  <c:v>0.56173748595505613</c:v>
                </c:pt>
                <c:pt idx="356">
                  <c:v>0.56240922969187668</c:v>
                </c:pt>
                <c:pt idx="357">
                  <c:v>0.56315347765363111</c:v>
                </c:pt>
                <c:pt idx="358">
                  <c:v>0.56390082172701939</c:v>
                </c:pt>
                <c:pt idx="359">
                  <c:v>0.564208736111111</c:v>
                </c:pt>
                <c:pt idx="360">
                  <c:v>0.56270732686980596</c:v>
                </c:pt>
                <c:pt idx="361">
                  <c:v>0.56267719613259659</c:v>
                </c:pt>
                <c:pt idx="362">
                  <c:v>0.56202767217630845</c:v>
                </c:pt>
                <c:pt idx="363">
                  <c:v>0.56273144230769223</c:v>
                </c:pt>
                <c:pt idx="364">
                  <c:v>0.56226930136986286</c:v>
                </c:pt>
                <c:pt idx="365">
                  <c:v>0.56238646174863371</c:v>
                </c:pt>
                <c:pt idx="366">
                  <c:v>0.56341647138964568</c:v>
                </c:pt>
                <c:pt idx="367">
                  <c:v>0.56333816576086937</c:v>
                </c:pt>
                <c:pt idx="368">
                  <c:v>0.56301976964769629</c:v>
                </c:pt>
                <c:pt idx="369">
                  <c:v>0.56209863513513492</c:v>
                </c:pt>
                <c:pt idx="370">
                  <c:v>0.56272087601078147</c:v>
                </c:pt>
                <c:pt idx="371">
                  <c:v>0.56341073924731166</c:v>
                </c:pt>
                <c:pt idx="372">
                  <c:v>0.56385347184986567</c:v>
                </c:pt>
                <c:pt idx="373">
                  <c:v>0.56417538770053466</c:v>
                </c:pt>
                <c:pt idx="374">
                  <c:v>0.56431585333333323</c:v>
                </c:pt>
                <c:pt idx="375">
                  <c:v>0.56511182180851049</c:v>
                </c:pt>
                <c:pt idx="376">
                  <c:v>0.56554507957559663</c:v>
                </c:pt>
                <c:pt idx="377">
                  <c:v>0.56531149470899444</c:v>
                </c:pt>
                <c:pt idx="378">
                  <c:v>0.56502703166226886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'Cum % Analysis'!$Y$1</c:f>
              <c:strCache>
                <c:ptCount val="1"/>
                <c:pt idx="0">
                  <c:v>Prob of Cum % Sim Wins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yVal>
            <c:numRef>
              <c:f>'Cum % Analysis'!$Y$2:$Y$1199</c:f>
              <c:numCache>
                <c:formatCode>General</c:formatCode>
                <c:ptCount val="1198"/>
                <c:pt idx="0">
                  <c:v>0.75520972061847402</c:v>
                </c:pt>
                <c:pt idx="1">
                  <c:v>0.39081403106885659</c:v>
                </c:pt>
                <c:pt idx="2">
                  <c:v>0.50675056367837112</c:v>
                </c:pt>
                <c:pt idx="3">
                  <c:v>0.66441129685027978</c:v>
                </c:pt>
                <c:pt idx="4">
                  <c:v>0.83955269513411079</c:v>
                </c:pt>
                <c:pt idx="5">
                  <c:v>0.66685630452041622</c:v>
                </c:pt>
                <c:pt idx="6">
                  <c:v>0.50218211339513608</c:v>
                </c:pt>
                <c:pt idx="7">
                  <c:v>0.43150794888776028</c:v>
                </c:pt>
                <c:pt idx="8">
                  <c:v>0.43538959999488747</c:v>
                </c:pt>
                <c:pt idx="9">
                  <c:v>0.33291249949467533</c:v>
                </c:pt>
                <c:pt idx="10">
                  <c:v>0.30476821651923969</c:v>
                </c:pt>
                <c:pt idx="11">
                  <c:v>0.40523648190111106</c:v>
                </c:pt>
                <c:pt idx="12">
                  <c:v>0.25910508290350853</c:v>
                </c:pt>
                <c:pt idx="13">
                  <c:v>0.35933532832940696</c:v>
                </c:pt>
                <c:pt idx="14">
                  <c:v>0.29524136115741845</c:v>
                </c:pt>
                <c:pt idx="15">
                  <c:v>0.45830158597276721</c:v>
                </c:pt>
                <c:pt idx="16">
                  <c:v>0.45954225359242501</c:v>
                </c:pt>
                <c:pt idx="17">
                  <c:v>0.37092693861910597</c:v>
                </c:pt>
                <c:pt idx="18">
                  <c:v>0.4749850561150013</c:v>
                </c:pt>
                <c:pt idx="19">
                  <c:v>0.46081145245264682</c:v>
                </c:pt>
                <c:pt idx="20">
                  <c:v>0.49068752407524807</c:v>
                </c:pt>
                <c:pt idx="21">
                  <c:v>0.49089380666207394</c:v>
                </c:pt>
                <c:pt idx="22">
                  <c:v>0.51878192234039822</c:v>
                </c:pt>
                <c:pt idx="23">
                  <c:v>0.48024985741363763</c:v>
                </c:pt>
                <c:pt idx="24">
                  <c:v>0.52640659046008842</c:v>
                </c:pt>
                <c:pt idx="25">
                  <c:v>0.49651730459589316</c:v>
                </c:pt>
                <c:pt idx="26">
                  <c:v>0.47804258997921151</c:v>
                </c:pt>
                <c:pt idx="27">
                  <c:v>0.49468295586364558</c:v>
                </c:pt>
                <c:pt idx="28">
                  <c:v>0.41193456724871091</c:v>
                </c:pt>
                <c:pt idx="29">
                  <c:v>0.3241690178035801</c:v>
                </c:pt>
                <c:pt idx="30">
                  <c:v>0.23001594636887865</c:v>
                </c:pt>
                <c:pt idx="31">
                  <c:v>0.25907437394827781</c:v>
                </c:pt>
                <c:pt idx="32">
                  <c:v>0.29302799331810819</c:v>
                </c:pt>
                <c:pt idx="33">
                  <c:v>0.32583300291673289</c:v>
                </c:pt>
                <c:pt idx="34">
                  <c:v>0.29547565997327013</c:v>
                </c:pt>
                <c:pt idx="35">
                  <c:v>0.30072265150625654</c:v>
                </c:pt>
                <c:pt idx="36">
                  <c:v>0.27901568160969059</c:v>
                </c:pt>
                <c:pt idx="37">
                  <c:v>0.26237812200170985</c:v>
                </c:pt>
                <c:pt idx="38">
                  <c:v>0.27371536285891718</c:v>
                </c:pt>
                <c:pt idx="39">
                  <c:v>0.31377773382998919</c:v>
                </c:pt>
                <c:pt idx="40">
                  <c:v>0.2385271012994882</c:v>
                </c:pt>
                <c:pt idx="41">
                  <c:v>0.19608387396401261</c:v>
                </c:pt>
                <c:pt idx="42">
                  <c:v>0.22670617054404335</c:v>
                </c:pt>
                <c:pt idx="43">
                  <c:v>0.23637027690474094</c:v>
                </c:pt>
                <c:pt idx="44">
                  <c:v>0.28718944916869771</c:v>
                </c:pt>
                <c:pt idx="45">
                  <c:v>0.26462743403335887</c:v>
                </c:pt>
                <c:pt idx="46">
                  <c:v>0.30836510505524983</c:v>
                </c:pt>
                <c:pt idx="47">
                  <c:v>0.3349523705284303</c:v>
                </c:pt>
                <c:pt idx="48">
                  <c:v>0.31260443926046966</c:v>
                </c:pt>
                <c:pt idx="49">
                  <c:v>0.34438819129977716</c:v>
                </c:pt>
                <c:pt idx="50">
                  <c:v>0.38180243531816738</c:v>
                </c:pt>
                <c:pt idx="51">
                  <c:v>0.35896538521042176</c:v>
                </c:pt>
                <c:pt idx="52">
                  <c:v>0.43271722648374034</c:v>
                </c:pt>
                <c:pt idx="53">
                  <c:v>0.44226694828366697</c:v>
                </c:pt>
                <c:pt idx="54">
                  <c:v>0.41489369249511177</c:v>
                </c:pt>
                <c:pt idx="55">
                  <c:v>0.38878717593095319</c:v>
                </c:pt>
                <c:pt idx="56">
                  <c:v>0.39125025848715023</c:v>
                </c:pt>
                <c:pt idx="57">
                  <c:v>0.33412031165411582</c:v>
                </c:pt>
                <c:pt idx="58">
                  <c:v>0.36760530332057911</c:v>
                </c:pt>
                <c:pt idx="59">
                  <c:v>0.35115739305909421</c:v>
                </c:pt>
                <c:pt idx="60">
                  <c:v>0.3151134875587045</c:v>
                </c:pt>
                <c:pt idx="61">
                  <c:v>0.30678067385693542</c:v>
                </c:pt>
                <c:pt idx="62">
                  <c:v>0.30402522919041669</c:v>
                </c:pt>
                <c:pt idx="63">
                  <c:v>0.32755768892451309</c:v>
                </c:pt>
                <c:pt idx="64">
                  <c:v>0.2700609845517572</c:v>
                </c:pt>
                <c:pt idx="65">
                  <c:v>0.29822910377891287</c:v>
                </c:pt>
                <c:pt idx="66">
                  <c:v>0.25176796857034489</c:v>
                </c:pt>
                <c:pt idx="67">
                  <c:v>0.26276535795164679</c:v>
                </c:pt>
                <c:pt idx="68">
                  <c:v>0.22671168303796085</c:v>
                </c:pt>
                <c:pt idx="69">
                  <c:v>0.21389008284960592</c:v>
                </c:pt>
                <c:pt idx="70">
                  <c:v>0.21733089952070964</c:v>
                </c:pt>
                <c:pt idx="71">
                  <c:v>0.25414086291800325</c:v>
                </c:pt>
                <c:pt idx="72">
                  <c:v>0.21254325365124513</c:v>
                </c:pt>
                <c:pt idx="73">
                  <c:v>0.23920529526502118</c:v>
                </c:pt>
                <c:pt idx="74">
                  <c:v>0.22895285205868338</c:v>
                </c:pt>
                <c:pt idx="75">
                  <c:v>0.22445103525442589</c:v>
                </c:pt>
                <c:pt idx="76">
                  <c:v>0.23814774407045219</c:v>
                </c:pt>
                <c:pt idx="77">
                  <c:v>0.24437694831589929</c:v>
                </c:pt>
                <c:pt idx="78">
                  <c:v>0.23368434650430642</c:v>
                </c:pt>
                <c:pt idx="79">
                  <c:v>0.25624616895891883</c:v>
                </c:pt>
                <c:pt idx="80">
                  <c:v>0.27507065443548373</c:v>
                </c:pt>
                <c:pt idx="81">
                  <c:v>0.27629163100818888</c:v>
                </c:pt>
                <c:pt idx="82">
                  <c:v>0.28133365437738966</c:v>
                </c:pt>
                <c:pt idx="83">
                  <c:v>0.3030820900301715</c:v>
                </c:pt>
                <c:pt idx="84">
                  <c:v>0.24128749973869817</c:v>
                </c:pt>
                <c:pt idx="85">
                  <c:v>0.22917402944577164</c:v>
                </c:pt>
                <c:pt idx="86">
                  <c:v>0.21395665718504689</c:v>
                </c:pt>
                <c:pt idx="87">
                  <c:v>0.22102900713135867</c:v>
                </c:pt>
                <c:pt idx="88">
                  <c:v>0.1929698506055042</c:v>
                </c:pt>
                <c:pt idx="89">
                  <c:v>0.22941478487994332</c:v>
                </c:pt>
                <c:pt idx="90">
                  <c:v>0.22260792775353722</c:v>
                </c:pt>
                <c:pt idx="91">
                  <c:v>0.2557003923474454</c:v>
                </c:pt>
                <c:pt idx="92">
                  <c:v>0.27431414576676139</c:v>
                </c:pt>
                <c:pt idx="93">
                  <c:v>0.27342899727745806</c:v>
                </c:pt>
                <c:pt idx="94">
                  <c:v>0.27989573670463402</c:v>
                </c:pt>
                <c:pt idx="95">
                  <c:v>0.2511674333474011</c:v>
                </c:pt>
                <c:pt idx="96">
                  <c:v>0.24126265238883343</c:v>
                </c:pt>
                <c:pt idx="97">
                  <c:v>0.25374346765956179</c:v>
                </c:pt>
                <c:pt idx="98">
                  <c:v>0.27071016397762943</c:v>
                </c:pt>
                <c:pt idx="99">
                  <c:v>0.2567485789059053</c:v>
                </c:pt>
                <c:pt idx="100">
                  <c:v>0.23357453161377376</c:v>
                </c:pt>
                <c:pt idx="101">
                  <c:v>0.2411911945664465</c:v>
                </c:pt>
                <c:pt idx="102">
                  <c:v>0.27554167877437247</c:v>
                </c:pt>
                <c:pt idx="103">
                  <c:v>0.23396592398688829</c:v>
                </c:pt>
                <c:pt idx="104">
                  <c:v>0.25179540538715234</c:v>
                </c:pt>
                <c:pt idx="105">
                  <c:v>0.26443001124686261</c:v>
                </c:pt>
                <c:pt idx="106">
                  <c:v>0.27357964422987563</c:v>
                </c:pt>
                <c:pt idx="107">
                  <c:v>0.30806701937845671</c:v>
                </c:pt>
                <c:pt idx="108">
                  <c:v>0.31458084324030444</c:v>
                </c:pt>
                <c:pt idx="109">
                  <c:v>0.33630403941507669</c:v>
                </c:pt>
                <c:pt idx="110">
                  <c:v>0.34424259043490579</c:v>
                </c:pt>
                <c:pt idx="111">
                  <c:v>0.33211413762330599</c:v>
                </c:pt>
                <c:pt idx="112">
                  <c:v>0.29398387005435433</c:v>
                </c:pt>
                <c:pt idx="113">
                  <c:v>0.2816738311539192</c:v>
                </c:pt>
                <c:pt idx="114">
                  <c:v>0.26232144816154346</c:v>
                </c:pt>
                <c:pt idx="115">
                  <c:v>0.29622659105370508</c:v>
                </c:pt>
                <c:pt idx="116">
                  <c:v>0.31601393680111184</c:v>
                </c:pt>
                <c:pt idx="117">
                  <c:v>0.31823728911674704</c:v>
                </c:pt>
                <c:pt idx="118">
                  <c:v>0.30649891679687524</c:v>
                </c:pt>
                <c:pt idx="119">
                  <c:v>0.32222133388792035</c:v>
                </c:pt>
                <c:pt idx="120">
                  <c:v>0.34048459595089553</c:v>
                </c:pt>
                <c:pt idx="121">
                  <c:v>0.37738795683124682</c:v>
                </c:pt>
                <c:pt idx="122">
                  <c:v>0.38926732142207987</c:v>
                </c:pt>
                <c:pt idx="123">
                  <c:v>0.42372929920093161</c:v>
                </c:pt>
                <c:pt idx="124">
                  <c:v>0.41384740217820859</c:v>
                </c:pt>
                <c:pt idx="125">
                  <c:v>0.42691087366095226</c:v>
                </c:pt>
                <c:pt idx="126">
                  <c:v>0.41678738530121595</c:v>
                </c:pt>
                <c:pt idx="127">
                  <c:v>0.42286142972807927</c:v>
                </c:pt>
                <c:pt idx="128">
                  <c:v>0.41153884649710476</c:v>
                </c:pt>
                <c:pt idx="129">
                  <c:v>0.42371395777904541</c:v>
                </c:pt>
                <c:pt idx="130">
                  <c:v>0.4061826441190704</c:v>
                </c:pt>
                <c:pt idx="131">
                  <c:v>0.39532695479468594</c:v>
                </c:pt>
                <c:pt idx="132">
                  <c:v>0.41542311713139918</c:v>
                </c:pt>
                <c:pt idx="133">
                  <c:v>0.41044076033505561</c:v>
                </c:pt>
                <c:pt idx="134">
                  <c:v>0.37694488467393394</c:v>
                </c:pt>
                <c:pt idx="135">
                  <c:v>0.38597143752463448</c:v>
                </c:pt>
                <c:pt idx="136">
                  <c:v>0.35591232188330801</c:v>
                </c:pt>
                <c:pt idx="137">
                  <c:v>0.32843400665009381</c:v>
                </c:pt>
                <c:pt idx="138">
                  <c:v>0.32901285890333176</c:v>
                </c:pt>
                <c:pt idx="139">
                  <c:v>0.35636836159943591</c:v>
                </c:pt>
                <c:pt idx="140">
                  <c:v>0.32035331222706886</c:v>
                </c:pt>
                <c:pt idx="141">
                  <c:v>0.35443183830193792</c:v>
                </c:pt>
                <c:pt idx="142">
                  <c:v>0.30852885115507483</c:v>
                </c:pt>
                <c:pt idx="143">
                  <c:v>0.33320537903181413</c:v>
                </c:pt>
                <c:pt idx="144">
                  <c:v>0.31058562314880389</c:v>
                </c:pt>
                <c:pt idx="145">
                  <c:v>0.27680789292974828</c:v>
                </c:pt>
                <c:pt idx="146">
                  <c:v>0.27979254644084428</c:v>
                </c:pt>
                <c:pt idx="147">
                  <c:v>0.24843140320472029</c:v>
                </c:pt>
                <c:pt idx="148">
                  <c:v>0.25123060560733973</c:v>
                </c:pt>
                <c:pt idx="149">
                  <c:v>0.2399568763837539</c:v>
                </c:pt>
                <c:pt idx="150">
                  <c:v>0.21031976899348134</c:v>
                </c:pt>
                <c:pt idx="151">
                  <c:v>0.17875859776950678</c:v>
                </c:pt>
                <c:pt idx="152">
                  <c:v>0.17631370979861902</c:v>
                </c:pt>
                <c:pt idx="153">
                  <c:v>0.17011339555476482</c:v>
                </c:pt>
                <c:pt idx="154">
                  <c:v>0.13909393923282767</c:v>
                </c:pt>
                <c:pt idx="155">
                  <c:v>0.15365212292245012</c:v>
                </c:pt>
                <c:pt idx="156">
                  <c:v>0.1589455964918092</c:v>
                </c:pt>
                <c:pt idx="157">
                  <c:v>0.13782968393337022</c:v>
                </c:pt>
                <c:pt idx="158">
                  <c:v>0.12121316004417791</c:v>
                </c:pt>
                <c:pt idx="159">
                  <c:v>0.13730077029940571</c:v>
                </c:pt>
                <c:pt idx="160">
                  <c:v>0.13804855688313333</c:v>
                </c:pt>
                <c:pt idx="161">
                  <c:v>0.15367586958001475</c:v>
                </c:pt>
                <c:pt idx="162">
                  <c:v>0.16847157192660586</c:v>
                </c:pt>
                <c:pt idx="163">
                  <c:v>0.18768224565781713</c:v>
                </c:pt>
                <c:pt idx="164">
                  <c:v>0.19192729080298457</c:v>
                </c:pt>
                <c:pt idx="165">
                  <c:v>0.17841713065191181</c:v>
                </c:pt>
                <c:pt idx="166">
                  <c:v>0.18632522129805326</c:v>
                </c:pt>
                <c:pt idx="167">
                  <c:v>0.16715277849150645</c:v>
                </c:pt>
                <c:pt idx="168">
                  <c:v>0.18906525893885817</c:v>
                </c:pt>
                <c:pt idx="169">
                  <c:v>0.17363046987405859</c:v>
                </c:pt>
                <c:pt idx="170">
                  <c:v>0.17598130299984954</c:v>
                </c:pt>
                <c:pt idx="171">
                  <c:v>0.21094956989143046</c:v>
                </c:pt>
                <c:pt idx="172">
                  <c:v>0.24692897692266075</c:v>
                </c:pt>
                <c:pt idx="173">
                  <c:v>0.25177999827344344</c:v>
                </c:pt>
                <c:pt idx="174">
                  <c:v>0.24187796351854296</c:v>
                </c:pt>
                <c:pt idx="175">
                  <c:v>0.25456295106198057</c:v>
                </c:pt>
                <c:pt idx="176">
                  <c:v>0.24148761551032499</c:v>
                </c:pt>
                <c:pt idx="177">
                  <c:v>0.22410776609580252</c:v>
                </c:pt>
                <c:pt idx="178">
                  <c:v>0.22414233420400165</c:v>
                </c:pt>
                <c:pt idx="179">
                  <c:v>0.24033265526432568</c:v>
                </c:pt>
                <c:pt idx="180">
                  <c:v>0.25042171040072242</c:v>
                </c:pt>
                <c:pt idx="181">
                  <c:v>0.26995454514583322</c:v>
                </c:pt>
                <c:pt idx="182">
                  <c:v>0.28556886343052429</c:v>
                </c:pt>
                <c:pt idx="183">
                  <c:v>0.24800552013360916</c:v>
                </c:pt>
                <c:pt idx="184">
                  <c:v>0.23827602550084931</c:v>
                </c:pt>
                <c:pt idx="185">
                  <c:v>0.24650671102735955</c:v>
                </c:pt>
                <c:pt idx="186">
                  <c:v>0.27158202339931869</c:v>
                </c:pt>
                <c:pt idx="187">
                  <c:v>0.26371718469417232</c:v>
                </c:pt>
                <c:pt idx="188">
                  <c:v>0.26575272265114713</c:v>
                </c:pt>
                <c:pt idx="189">
                  <c:v>0.26326330385902907</c:v>
                </c:pt>
                <c:pt idx="190">
                  <c:v>0.27173977186087872</c:v>
                </c:pt>
                <c:pt idx="191">
                  <c:v>0.29694833831049727</c:v>
                </c:pt>
                <c:pt idx="192">
                  <c:v>0.29859275076765679</c:v>
                </c:pt>
                <c:pt idx="193">
                  <c:v>0.28415934588226854</c:v>
                </c:pt>
                <c:pt idx="194">
                  <c:v>0.30571767320628396</c:v>
                </c:pt>
                <c:pt idx="195">
                  <c:v>0.32254823227671825</c:v>
                </c:pt>
                <c:pt idx="196">
                  <c:v>0.33431145648409077</c:v>
                </c:pt>
                <c:pt idx="197">
                  <c:v>0.32807520224598663</c:v>
                </c:pt>
                <c:pt idx="198">
                  <c:v>0.34543397724912517</c:v>
                </c:pt>
                <c:pt idx="199">
                  <c:v>0.37208119528621258</c:v>
                </c:pt>
                <c:pt idx="200">
                  <c:v>0.38175779991819941</c:v>
                </c:pt>
                <c:pt idx="201">
                  <c:v>0.36778031562766422</c:v>
                </c:pt>
                <c:pt idx="202">
                  <c:v>0.36902508243124521</c:v>
                </c:pt>
                <c:pt idx="203">
                  <c:v>0.34909959191956941</c:v>
                </c:pt>
                <c:pt idx="204">
                  <c:v>0.32353397264806116</c:v>
                </c:pt>
                <c:pt idx="205">
                  <c:v>0.30777404079070664</c:v>
                </c:pt>
                <c:pt idx="206">
                  <c:v>0.33051296172567368</c:v>
                </c:pt>
                <c:pt idx="207">
                  <c:v>0.3088739281041164</c:v>
                </c:pt>
                <c:pt idx="208">
                  <c:v>0.3007091900494282</c:v>
                </c:pt>
                <c:pt idx="209">
                  <c:v>0.30314898015733271</c:v>
                </c:pt>
                <c:pt idx="210">
                  <c:v>0.29092558124731133</c:v>
                </c:pt>
                <c:pt idx="211">
                  <c:v>0.29342935425211736</c:v>
                </c:pt>
                <c:pt idx="212">
                  <c:v>0.32277255792473625</c:v>
                </c:pt>
                <c:pt idx="213">
                  <c:v>0.3316048941811327</c:v>
                </c:pt>
                <c:pt idx="214">
                  <c:v>0.33751022452220947</c:v>
                </c:pt>
                <c:pt idx="215">
                  <c:v>0.30310464289994932</c:v>
                </c:pt>
                <c:pt idx="216">
                  <c:v>0.29507871585175927</c:v>
                </c:pt>
                <c:pt idx="217">
                  <c:v>0.30372912978690914</c:v>
                </c:pt>
                <c:pt idx="218">
                  <c:v>0.32705148943164175</c:v>
                </c:pt>
                <c:pt idx="219">
                  <c:v>0.3077870762998981</c:v>
                </c:pt>
                <c:pt idx="220">
                  <c:v>0.33257281046084231</c:v>
                </c:pt>
                <c:pt idx="221">
                  <c:v>0.31253343621298996</c:v>
                </c:pt>
                <c:pt idx="222">
                  <c:v>0.27792771192010757</c:v>
                </c:pt>
                <c:pt idx="223">
                  <c:v>0.26034135995629615</c:v>
                </c:pt>
                <c:pt idx="224">
                  <c:v>0.27957195653222144</c:v>
                </c:pt>
                <c:pt idx="225">
                  <c:v>0.28692685159130293</c:v>
                </c:pt>
                <c:pt idx="226">
                  <c:v>0.30104443900494571</c:v>
                </c:pt>
                <c:pt idx="227">
                  <c:v>0.27350695156875254</c:v>
                </c:pt>
                <c:pt idx="228">
                  <c:v>0.25318094643482592</c:v>
                </c:pt>
                <c:pt idx="229">
                  <c:v>0.26335017622510504</c:v>
                </c:pt>
                <c:pt idx="230">
                  <c:v>0.24610552625281312</c:v>
                </c:pt>
                <c:pt idx="231">
                  <c:v>0.27402571957329047</c:v>
                </c:pt>
                <c:pt idx="232">
                  <c:v>0.29413323074451475</c:v>
                </c:pt>
                <c:pt idx="233">
                  <c:v>0.27571082822287962</c:v>
                </c:pt>
                <c:pt idx="234">
                  <c:v>0.28627803268821489</c:v>
                </c:pt>
                <c:pt idx="235">
                  <c:v>0.30088812778824825</c:v>
                </c:pt>
                <c:pt idx="236">
                  <c:v>0.34013514725895161</c:v>
                </c:pt>
                <c:pt idx="237">
                  <c:v>0.3532102028647261</c:v>
                </c:pt>
                <c:pt idx="238">
                  <c:v>0.36507397330971869</c:v>
                </c:pt>
                <c:pt idx="239">
                  <c:v>0.37912568722719336</c:v>
                </c:pt>
                <c:pt idx="240">
                  <c:v>0.41304761921759403</c:v>
                </c:pt>
                <c:pt idx="241">
                  <c:v>0.41531253732754159</c:v>
                </c:pt>
                <c:pt idx="242">
                  <c:v>0.42694731018895293</c:v>
                </c:pt>
                <c:pt idx="243">
                  <c:v>0.42918956980807799</c:v>
                </c:pt>
                <c:pt idx="244">
                  <c:v>0.42931891804496353</c:v>
                </c:pt>
                <c:pt idx="245">
                  <c:v>0.44908250419752738</c:v>
                </c:pt>
                <c:pt idx="246">
                  <c:v>0.46620641981053923</c:v>
                </c:pt>
                <c:pt idx="247">
                  <c:v>0.44455887875158751</c:v>
                </c:pt>
                <c:pt idx="248">
                  <c:v>0.41458091972506456</c:v>
                </c:pt>
                <c:pt idx="249">
                  <c:v>0.40162844948594462</c:v>
                </c:pt>
                <c:pt idx="250">
                  <c:v>0.40964400181418209</c:v>
                </c:pt>
                <c:pt idx="251">
                  <c:v>0.43347277081574109</c:v>
                </c:pt>
                <c:pt idx="252">
                  <c:v>0.47183759410951892</c:v>
                </c:pt>
                <c:pt idx="253">
                  <c:v>0.45555748081096425</c:v>
                </c:pt>
                <c:pt idx="254">
                  <c:v>0.46153204447965701</c:v>
                </c:pt>
                <c:pt idx="255">
                  <c:v>0.43186892508544644</c:v>
                </c:pt>
                <c:pt idx="256">
                  <c:v>0.45925920711057694</c:v>
                </c:pt>
                <c:pt idx="257">
                  <c:v>0.48879692722934465</c:v>
                </c:pt>
                <c:pt idx="258">
                  <c:v>0.50713058006077061</c:v>
                </c:pt>
                <c:pt idx="259">
                  <c:v>0.50995339456119981</c:v>
                </c:pt>
                <c:pt idx="260">
                  <c:v>0.51125924972176817</c:v>
                </c:pt>
                <c:pt idx="261">
                  <c:v>0.50303106729616343</c:v>
                </c:pt>
                <c:pt idx="262">
                  <c:v>0.50589114377293942</c:v>
                </c:pt>
                <c:pt idx="263">
                  <c:v>0.51465433500730473</c:v>
                </c:pt>
                <c:pt idx="264">
                  <c:v>0.52930151808062664</c:v>
                </c:pt>
                <c:pt idx="265">
                  <c:v>0.53745335139260897</c:v>
                </c:pt>
                <c:pt idx="266">
                  <c:v>0.52044960146740116</c:v>
                </c:pt>
                <c:pt idx="267">
                  <c:v>0.53260223119289396</c:v>
                </c:pt>
                <c:pt idx="268">
                  <c:v>0.56317457656075809</c:v>
                </c:pt>
                <c:pt idx="269">
                  <c:v>0.58440535925078718</c:v>
                </c:pt>
                <c:pt idx="270">
                  <c:v>0.59840492874669871</c:v>
                </c:pt>
                <c:pt idx="271">
                  <c:v>0.63030270790583653</c:v>
                </c:pt>
                <c:pt idx="272">
                  <c:v>0.60353522379618996</c:v>
                </c:pt>
                <c:pt idx="273">
                  <c:v>0.62307475310661409</c:v>
                </c:pt>
                <c:pt idx="274">
                  <c:v>0.61710414653569912</c:v>
                </c:pt>
                <c:pt idx="275">
                  <c:v>0.61054008348111477</c:v>
                </c:pt>
                <c:pt idx="276">
                  <c:v>0.61689880582897971</c:v>
                </c:pt>
                <c:pt idx="277">
                  <c:v>0.59930161071621013</c:v>
                </c:pt>
                <c:pt idx="278">
                  <c:v>0.616112211146428</c:v>
                </c:pt>
                <c:pt idx="279">
                  <c:v>0.58734710409365665</c:v>
                </c:pt>
                <c:pt idx="280">
                  <c:v>0.59607037882524572</c:v>
                </c:pt>
                <c:pt idx="281">
                  <c:v>0.60356624712310403</c:v>
                </c:pt>
                <c:pt idx="282">
                  <c:v>0.57308064933015401</c:v>
                </c:pt>
                <c:pt idx="283">
                  <c:v>0.56129584798671961</c:v>
                </c:pt>
                <c:pt idx="284">
                  <c:v>0.55552334481373333</c:v>
                </c:pt>
                <c:pt idx="285">
                  <c:v>0.54317565078451424</c:v>
                </c:pt>
                <c:pt idx="286">
                  <c:v>0.55361924965225651</c:v>
                </c:pt>
                <c:pt idx="287">
                  <c:v>0.55837039007200373</c:v>
                </c:pt>
                <c:pt idx="288">
                  <c:v>0.5616510655443423</c:v>
                </c:pt>
                <c:pt idx="289">
                  <c:v>0.5692421744715469</c:v>
                </c:pt>
                <c:pt idx="290">
                  <c:v>0.57384938374796746</c:v>
                </c:pt>
                <c:pt idx="291">
                  <c:v>0.54046865440260139</c:v>
                </c:pt>
                <c:pt idx="292">
                  <c:v>0.54768552329168807</c:v>
                </c:pt>
                <c:pt idx="293">
                  <c:v>0.55033731017518728</c:v>
                </c:pt>
                <c:pt idx="294">
                  <c:v>0.52998521001458487</c:v>
                </c:pt>
                <c:pt idx="295">
                  <c:v>0.54615988833875628</c:v>
                </c:pt>
                <c:pt idx="296">
                  <c:v>0.52178923701914071</c:v>
                </c:pt>
                <c:pt idx="297">
                  <c:v>0.5248145770070991</c:v>
                </c:pt>
                <c:pt idx="298">
                  <c:v>0.51901708829136917</c:v>
                </c:pt>
                <c:pt idx="299">
                  <c:v>0.48742581521397693</c:v>
                </c:pt>
                <c:pt idx="300">
                  <c:v>0.45332677672514665</c:v>
                </c:pt>
                <c:pt idx="301">
                  <c:v>0.46041479298521193</c:v>
                </c:pt>
                <c:pt idx="302">
                  <c:v>0.48036945092696226</c:v>
                </c:pt>
                <c:pt idx="303">
                  <c:v>0.49844853752166823</c:v>
                </c:pt>
                <c:pt idx="304">
                  <c:v>0.50476758350800521</c:v>
                </c:pt>
                <c:pt idx="305">
                  <c:v>0.49260520916847594</c:v>
                </c:pt>
                <c:pt idx="306">
                  <c:v>0.46835447067967861</c:v>
                </c:pt>
                <c:pt idx="307">
                  <c:v>0.48058962258072335</c:v>
                </c:pt>
                <c:pt idx="308">
                  <c:v>0.48439646435263711</c:v>
                </c:pt>
                <c:pt idx="309">
                  <c:v>0.49227749630552781</c:v>
                </c:pt>
                <c:pt idx="310">
                  <c:v>0.46104147076636232</c:v>
                </c:pt>
                <c:pt idx="311">
                  <c:v>0.4522117998565312</c:v>
                </c:pt>
                <c:pt idx="312">
                  <c:v>0.47110322717843123</c:v>
                </c:pt>
                <c:pt idx="313">
                  <c:v>0.44745564247390712</c:v>
                </c:pt>
                <c:pt idx="314">
                  <c:v>0.43716106022761858</c:v>
                </c:pt>
                <c:pt idx="315">
                  <c:v>0.43496276673067691</c:v>
                </c:pt>
                <c:pt idx="316">
                  <c:v>0.41413981873184208</c:v>
                </c:pt>
                <c:pt idx="317">
                  <c:v>0.41791532929079522</c:v>
                </c:pt>
                <c:pt idx="318">
                  <c:v>0.45052093866270787</c:v>
                </c:pt>
                <c:pt idx="319">
                  <c:v>0.43596771119920458</c:v>
                </c:pt>
                <c:pt idx="320">
                  <c:v>0.41675366099472655</c:v>
                </c:pt>
                <c:pt idx="321">
                  <c:v>0.43223245184473269</c:v>
                </c:pt>
                <c:pt idx="322">
                  <c:v>0.4323364231729222</c:v>
                </c:pt>
                <c:pt idx="323">
                  <c:v>0.44466125573967163</c:v>
                </c:pt>
                <c:pt idx="324">
                  <c:v>0.4274242856171202</c:v>
                </c:pt>
                <c:pt idx="325">
                  <c:v>0.39169863708442998</c:v>
                </c:pt>
                <c:pt idx="326">
                  <c:v>0.41598989923162638</c:v>
                </c:pt>
                <c:pt idx="327">
                  <c:v>0.43210544890787833</c:v>
                </c:pt>
                <c:pt idx="328">
                  <c:v>0.44424273707820094</c:v>
                </c:pt>
                <c:pt idx="329">
                  <c:v>0.44780062686851702</c:v>
                </c:pt>
                <c:pt idx="330">
                  <c:v>0.45218719426079396</c:v>
                </c:pt>
                <c:pt idx="331">
                  <c:v>0.45559752356256694</c:v>
                </c:pt>
                <c:pt idx="332">
                  <c:v>0.46628928486205834</c:v>
                </c:pt>
                <c:pt idx="333">
                  <c:v>0.44854456676589999</c:v>
                </c:pt>
                <c:pt idx="334">
                  <c:v>0.44608194871251317</c:v>
                </c:pt>
                <c:pt idx="335">
                  <c:v>0.42720330006257035</c:v>
                </c:pt>
                <c:pt idx="336">
                  <c:v>0.42566860784616561</c:v>
                </c:pt>
                <c:pt idx="337">
                  <c:v>0.41162606755243381</c:v>
                </c:pt>
                <c:pt idx="338">
                  <c:v>0.4029384168935472</c:v>
                </c:pt>
                <c:pt idx="339">
                  <c:v>0.40220373763915418</c:v>
                </c:pt>
                <c:pt idx="340">
                  <c:v>0.40939550449478646</c:v>
                </c:pt>
                <c:pt idx="341">
                  <c:v>0.41903695555399567</c:v>
                </c:pt>
                <c:pt idx="342">
                  <c:v>0.41915343216776668</c:v>
                </c:pt>
                <c:pt idx="343">
                  <c:v>0.39207606073820744</c:v>
                </c:pt>
                <c:pt idx="344">
                  <c:v>0.40317560263730329</c:v>
                </c:pt>
                <c:pt idx="345">
                  <c:v>0.41287284362802495</c:v>
                </c:pt>
                <c:pt idx="346">
                  <c:v>0.43982250823132873</c:v>
                </c:pt>
                <c:pt idx="347">
                  <c:v>0.40471154899088835</c:v>
                </c:pt>
                <c:pt idx="348">
                  <c:v>0.41644533900787328</c:v>
                </c:pt>
                <c:pt idx="349">
                  <c:v>0.41066987606291994</c:v>
                </c:pt>
                <c:pt idx="350">
                  <c:v>0.40352163281330489</c:v>
                </c:pt>
                <c:pt idx="351">
                  <c:v>0.40968290166763277</c:v>
                </c:pt>
                <c:pt idx="352">
                  <c:v>0.38874251408830623</c:v>
                </c:pt>
                <c:pt idx="353">
                  <c:v>0.39996872205413042</c:v>
                </c:pt>
                <c:pt idx="354">
                  <c:v>0.41606368370833802</c:v>
                </c:pt>
                <c:pt idx="355">
                  <c:v>0.40491807469752883</c:v>
                </c:pt>
                <c:pt idx="356">
                  <c:v>0.41252285514882403</c:v>
                </c:pt>
                <c:pt idx="357">
                  <c:v>0.38170820546989626</c:v>
                </c:pt>
                <c:pt idx="358">
                  <c:v>0.38809703106771315</c:v>
                </c:pt>
                <c:pt idx="359">
                  <c:v>0.40033303937035403</c:v>
                </c:pt>
                <c:pt idx="360">
                  <c:v>0.39964132439703953</c:v>
                </c:pt>
                <c:pt idx="361">
                  <c:v>0.41653284602365515</c:v>
                </c:pt>
                <c:pt idx="362">
                  <c:v>0.40442438654013713</c:v>
                </c:pt>
                <c:pt idx="363">
                  <c:v>0.41133066520892791</c:v>
                </c:pt>
                <c:pt idx="364">
                  <c:v>0.39681527058211874</c:v>
                </c:pt>
                <c:pt idx="365">
                  <c:v>0.37479266364112496</c:v>
                </c:pt>
                <c:pt idx="366">
                  <c:v>0.37712059359338262</c:v>
                </c:pt>
                <c:pt idx="367">
                  <c:v>0.39427872781117856</c:v>
                </c:pt>
                <c:pt idx="368">
                  <c:v>0.37815193508981293</c:v>
                </c:pt>
                <c:pt idx="369">
                  <c:v>0.3702922754796325</c:v>
                </c:pt>
                <c:pt idx="370">
                  <c:v>0.37792261933692123</c:v>
                </c:pt>
                <c:pt idx="371">
                  <c:v>0.38462141705287922</c:v>
                </c:pt>
                <c:pt idx="372">
                  <c:v>0.35864805471772671</c:v>
                </c:pt>
                <c:pt idx="373">
                  <c:v>0.3349064959816595</c:v>
                </c:pt>
                <c:pt idx="374">
                  <c:v>0.34841948264909683</c:v>
                </c:pt>
                <c:pt idx="375">
                  <c:v>0.35338900360017461</c:v>
                </c:pt>
                <c:pt idx="376">
                  <c:v>0.3455949568589482</c:v>
                </c:pt>
                <c:pt idx="377">
                  <c:v>0.34657958856646531</c:v>
                </c:pt>
                <c:pt idx="378">
                  <c:v>0.33101957539457372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00256"/>
        <c:axId val="136402432"/>
      </c:scatterChart>
      <c:valAx>
        <c:axId val="136400256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No. of All-in Hands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36402432"/>
        <c:crosses val="autoZero"/>
        <c:crossBetween val="midCat"/>
      </c:valAx>
      <c:valAx>
        <c:axId val="136402432"/>
        <c:scaling>
          <c:orientation val="minMax"/>
          <c:max val="1"/>
          <c:min val="0"/>
        </c:scaling>
        <c:delete val="0"/>
        <c:axPos val="l"/>
        <c:majorGridlines/>
        <c:numFmt formatCode="[$-409]General" sourceLinked="1"/>
        <c:majorTickMark val="out"/>
        <c:minorTickMark val="none"/>
        <c:tickLblPos val="nextTo"/>
        <c:crossAx val="136400256"/>
        <c:crosses val="autoZero"/>
        <c:crossBetween val="midCat"/>
        <c:majorUnit val="0.1"/>
      </c:valAx>
    </c:plotArea>
    <c:legend>
      <c:legendPos val="b"/>
      <c:layout>
        <c:manualLayout>
          <c:xMode val="edge"/>
          <c:yMode val="edge"/>
          <c:x val="7.0644695903078328E-2"/>
          <c:y val="0.80819869357662322"/>
          <c:w val="0.81456049781856743"/>
          <c:h val="0.172212667833758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Mark's</a:t>
            </a:r>
            <a:r>
              <a:rPr lang="en-US" baseline="0"/>
              <a:t> All-In Poker Hands starting Jan 2013</a:t>
            </a:r>
          </a:p>
          <a:p>
            <a:pPr>
              <a:defRPr/>
            </a:pPr>
            <a:r>
              <a:rPr lang="en-US" baseline="0"/>
              <a:t>Running Average of 50 Hands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'Cum % Analysis'!$I$50</c:f>
              <c:strCache>
                <c:ptCount val="1"/>
                <c:pt idx="0">
                  <c:v>Theoretical Mean computed cummulatively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strRef>
              <c:f>'Cum % Analysis'!$A$51:$A$1299</c:f>
              <c:strCache>
                <c:ptCount val="45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  <c:pt idx="201">
                  <c:v>251</c:v>
                </c:pt>
                <c:pt idx="202">
                  <c:v>252</c:v>
                </c:pt>
                <c:pt idx="203">
                  <c:v>253</c:v>
                </c:pt>
                <c:pt idx="204">
                  <c:v>254</c:v>
                </c:pt>
                <c:pt idx="205">
                  <c:v>255</c:v>
                </c:pt>
                <c:pt idx="206">
                  <c:v>256</c:v>
                </c:pt>
                <c:pt idx="207">
                  <c:v>257</c:v>
                </c:pt>
                <c:pt idx="208">
                  <c:v>258</c:v>
                </c:pt>
                <c:pt idx="209">
                  <c:v>259</c:v>
                </c:pt>
                <c:pt idx="210">
                  <c:v>260</c:v>
                </c:pt>
                <c:pt idx="211">
                  <c:v>261</c:v>
                </c:pt>
                <c:pt idx="212">
                  <c:v>262</c:v>
                </c:pt>
                <c:pt idx="213">
                  <c:v>263</c:v>
                </c:pt>
                <c:pt idx="214">
                  <c:v>264</c:v>
                </c:pt>
                <c:pt idx="215">
                  <c:v>265</c:v>
                </c:pt>
                <c:pt idx="216">
                  <c:v>266</c:v>
                </c:pt>
                <c:pt idx="217">
                  <c:v>267</c:v>
                </c:pt>
                <c:pt idx="218">
                  <c:v>268</c:v>
                </c:pt>
                <c:pt idx="219">
                  <c:v>269</c:v>
                </c:pt>
                <c:pt idx="220">
                  <c:v>270</c:v>
                </c:pt>
                <c:pt idx="221">
                  <c:v>271</c:v>
                </c:pt>
                <c:pt idx="222">
                  <c:v>272</c:v>
                </c:pt>
                <c:pt idx="223">
                  <c:v>273</c:v>
                </c:pt>
                <c:pt idx="224">
                  <c:v>274</c:v>
                </c:pt>
                <c:pt idx="225">
                  <c:v>275</c:v>
                </c:pt>
                <c:pt idx="226">
                  <c:v>276</c:v>
                </c:pt>
                <c:pt idx="227">
                  <c:v>277</c:v>
                </c:pt>
                <c:pt idx="228">
                  <c:v>278</c:v>
                </c:pt>
                <c:pt idx="229">
                  <c:v>279</c:v>
                </c:pt>
                <c:pt idx="230">
                  <c:v>280</c:v>
                </c:pt>
                <c:pt idx="231">
                  <c:v>281</c:v>
                </c:pt>
                <c:pt idx="232">
                  <c:v>282</c:v>
                </c:pt>
                <c:pt idx="233">
                  <c:v>283</c:v>
                </c:pt>
                <c:pt idx="234">
                  <c:v>284</c:v>
                </c:pt>
                <c:pt idx="235">
                  <c:v>285</c:v>
                </c:pt>
                <c:pt idx="236">
                  <c:v>286</c:v>
                </c:pt>
                <c:pt idx="237">
                  <c:v>287</c:v>
                </c:pt>
                <c:pt idx="238">
                  <c:v>288</c:v>
                </c:pt>
                <c:pt idx="239">
                  <c:v>289</c:v>
                </c:pt>
                <c:pt idx="240">
                  <c:v>290</c:v>
                </c:pt>
                <c:pt idx="241">
                  <c:v>291</c:v>
                </c:pt>
                <c:pt idx="242">
                  <c:v>292</c:v>
                </c:pt>
                <c:pt idx="243">
                  <c:v>293</c:v>
                </c:pt>
                <c:pt idx="244">
                  <c:v>294</c:v>
                </c:pt>
                <c:pt idx="245">
                  <c:v>295</c:v>
                </c:pt>
                <c:pt idx="246">
                  <c:v>296</c:v>
                </c:pt>
                <c:pt idx="247">
                  <c:v>297</c:v>
                </c:pt>
                <c:pt idx="248">
                  <c:v>298</c:v>
                </c:pt>
                <c:pt idx="249">
                  <c:v>299</c:v>
                </c:pt>
                <c:pt idx="250">
                  <c:v>300</c:v>
                </c:pt>
                <c:pt idx="251">
                  <c:v>301</c:v>
                </c:pt>
                <c:pt idx="252">
                  <c:v>302</c:v>
                </c:pt>
                <c:pt idx="253">
                  <c:v>303</c:v>
                </c:pt>
                <c:pt idx="254">
                  <c:v>304</c:v>
                </c:pt>
                <c:pt idx="255">
                  <c:v>305</c:v>
                </c:pt>
                <c:pt idx="256">
                  <c:v>306</c:v>
                </c:pt>
                <c:pt idx="257">
                  <c:v>307</c:v>
                </c:pt>
                <c:pt idx="258">
                  <c:v>308</c:v>
                </c:pt>
                <c:pt idx="259">
                  <c:v>309</c:v>
                </c:pt>
                <c:pt idx="260">
                  <c:v>310</c:v>
                </c:pt>
                <c:pt idx="261">
                  <c:v>311</c:v>
                </c:pt>
                <c:pt idx="262">
                  <c:v>312</c:v>
                </c:pt>
                <c:pt idx="263">
                  <c:v>313</c:v>
                </c:pt>
                <c:pt idx="264">
                  <c:v>314</c:v>
                </c:pt>
                <c:pt idx="265">
                  <c:v>315</c:v>
                </c:pt>
                <c:pt idx="266">
                  <c:v>316</c:v>
                </c:pt>
                <c:pt idx="267">
                  <c:v>317</c:v>
                </c:pt>
                <c:pt idx="268">
                  <c:v>318</c:v>
                </c:pt>
                <c:pt idx="269">
                  <c:v>319</c:v>
                </c:pt>
                <c:pt idx="270">
                  <c:v>320</c:v>
                </c:pt>
                <c:pt idx="271">
                  <c:v>321</c:v>
                </c:pt>
                <c:pt idx="272">
                  <c:v>322</c:v>
                </c:pt>
                <c:pt idx="273">
                  <c:v>323</c:v>
                </c:pt>
                <c:pt idx="274">
                  <c:v>324</c:v>
                </c:pt>
                <c:pt idx="275">
                  <c:v>325</c:v>
                </c:pt>
                <c:pt idx="276">
                  <c:v>326</c:v>
                </c:pt>
                <c:pt idx="277">
                  <c:v>327</c:v>
                </c:pt>
                <c:pt idx="278">
                  <c:v>328</c:v>
                </c:pt>
                <c:pt idx="279">
                  <c:v>329</c:v>
                </c:pt>
                <c:pt idx="280">
                  <c:v>330</c:v>
                </c:pt>
                <c:pt idx="281">
                  <c:v>331</c:v>
                </c:pt>
                <c:pt idx="282">
                  <c:v>332</c:v>
                </c:pt>
                <c:pt idx="283">
                  <c:v>333</c:v>
                </c:pt>
                <c:pt idx="284">
                  <c:v>334</c:v>
                </c:pt>
                <c:pt idx="285">
                  <c:v>335</c:v>
                </c:pt>
                <c:pt idx="286">
                  <c:v>336</c:v>
                </c:pt>
                <c:pt idx="287">
                  <c:v>337</c:v>
                </c:pt>
                <c:pt idx="288">
                  <c:v>338</c:v>
                </c:pt>
                <c:pt idx="289">
                  <c:v>339</c:v>
                </c:pt>
                <c:pt idx="290">
                  <c:v>340</c:v>
                </c:pt>
                <c:pt idx="291">
                  <c:v>341</c:v>
                </c:pt>
                <c:pt idx="292">
                  <c:v>342</c:v>
                </c:pt>
                <c:pt idx="293">
                  <c:v>343</c:v>
                </c:pt>
                <c:pt idx="294">
                  <c:v>344</c:v>
                </c:pt>
                <c:pt idx="295">
                  <c:v>345</c:v>
                </c:pt>
                <c:pt idx="296">
                  <c:v>346</c:v>
                </c:pt>
                <c:pt idx="297">
                  <c:v>347</c:v>
                </c:pt>
                <c:pt idx="298">
                  <c:v>348</c:v>
                </c:pt>
                <c:pt idx="299">
                  <c:v>349</c:v>
                </c:pt>
                <c:pt idx="300">
                  <c:v>350</c:v>
                </c:pt>
                <c:pt idx="301">
                  <c:v>351</c:v>
                </c:pt>
                <c:pt idx="302">
                  <c:v>352</c:v>
                </c:pt>
                <c:pt idx="303">
                  <c:v>353</c:v>
                </c:pt>
                <c:pt idx="304">
                  <c:v>354</c:v>
                </c:pt>
                <c:pt idx="305">
                  <c:v>355</c:v>
                </c:pt>
                <c:pt idx="306">
                  <c:v>356</c:v>
                </c:pt>
                <c:pt idx="307">
                  <c:v>357</c:v>
                </c:pt>
                <c:pt idx="308">
                  <c:v>358</c:v>
                </c:pt>
                <c:pt idx="309">
                  <c:v>359</c:v>
                </c:pt>
                <c:pt idx="310">
                  <c:v>360</c:v>
                </c:pt>
                <c:pt idx="311">
                  <c:v>361</c:v>
                </c:pt>
                <c:pt idx="312">
                  <c:v>362</c:v>
                </c:pt>
                <c:pt idx="313">
                  <c:v>363</c:v>
                </c:pt>
                <c:pt idx="314">
                  <c:v>364</c:v>
                </c:pt>
                <c:pt idx="315">
                  <c:v>365</c:v>
                </c:pt>
                <c:pt idx="316">
                  <c:v>366</c:v>
                </c:pt>
                <c:pt idx="317">
                  <c:v>367</c:v>
                </c:pt>
                <c:pt idx="318">
                  <c:v>368</c:v>
                </c:pt>
                <c:pt idx="319">
                  <c:v>369</c:v>
                </c:pt>
                <c:pt idx="320">
                  <c:v>370</c:v>
                </c:pt>
                <c:pt idx="321">
                  <c:v>371</c:v>
                </c:pt>
                <c:pt idx="322">
                  <c:v>372</c:v>
                </c:pt>
                <c:pt idx="323">
                  <c:v>373</c:v>
                </c:pt>
                <c:pt idx="324">
                  <c:v>374</c:v>
                </c:pt>
                <c:pt idx="325">
                  <c:v>375</c:v>
                </c:pt>
                <c:pt idx="326">
                  <c:v>376</c:v>
                </c:pt>
                <c:pt idx="327">
                  <c:v>377</c:v>
                </c:pt>
                <c:pt idx="328">
                  <c:v>378</c:v>
                </c:pt>
                <c:pt idx="329">
                  <c:v>379</c:v>
                </c:pt>
                <c:pt idx="330">
                  <c:v> </c:v>
                </c:pt>
                <c:pt idx="331">
                  <c:v> </c:v>
                </c:pt>
                <c:pt idx="332">
                  <c:v> </c:v>
                </c:pt>
                <c:pt idx="333">
                  <c:v> </c:v>
                </c:pt>
                <c:pt idx="334">
                  <c:v> </c:v>
                </c:pt>
                <c:pt idx="335">
                  <c:v> </c:v>
                </c:pt>
                <c:pt idx="336">
                  <c:v> </c:v>
                </c:pt>
                <c:pt idx="337">
                  <c:v> </c:v>
                </c:pt>
                <c:pt idx="338">
                  <c:v> </c:v>
                </c:pt>
                <c:pt idx="339">
                  <c:v> </c:v>
                </c:pt>
                <c:pt idx="340">
                  <c:v> </c:v>
                </c:pt>
                <c:pt idx="341">
                  <c:v> </c:v>
                </c:pt>
                <c:pt idx="342">
                  <c:v> </c:v>
                </c:pt>
                <c:pt idx="343">
                  <c:v> </c:v>
                </c:pt>
                <c:pt idx="344">
                  <c:v> </c:v>
                </c:pt>
                <c:pt idx="345">
                  <c:v> </c:v>
                </c:pt>
                <c:pt idx="346">
                  <c:v> </c:v>
                </c:pt>
                <c:pt idx="347">
                  <c:v> </c:v>
                </c:pt>
                <c:pt idx="348">
                  <c:v> </c:v>
                </c:pt>
                <c:pt idx="349">
                  <c:v> </c:v>
                </c:pt>
                <c:pt idx="350">
                  <c:v> </c:v>
                </c:pt>
                <c:pt idx="351">
                  <c:v> </c:v>
                </c:pt>
                <c:pt idx="352">
                  <c:v> </c:v>
                </c:pt>
                <c:pt idx="353">
                  <c:v> </c:v>
                </c:pt>
                <c:pt idx="354">
                  <c:v> </c:v>
                </c:pt>
                <c:pt idx="355">
                  <c:v> </c:v>
                </c:pt>
                <c:pt idx="356">
                  <c:v> </c:v>
                </c:pt>
                <c:pt idx="357">
                  <c:v> </c:v>
                </c:pt>
                <c:pt idx="358">
                  <c:v> </c:v>
                </c:pt>
                <c:pt idx="359">
                  <c:v> </c:v>
                </c:pt>
                <c:pt idx="360">
                  <c:v> </c:v>
                </c:pt>
                <c:pt idx="361">
                  <c:v> </c:v>
                </c:pt>
                <c:pt idx="362">
                  <c:v> </c:v>
                </c:pt>
                <c:pt idx="363">
                  <c:v> </c:v>
                </c:pt>
                <c:pt idx="364">
                  <c:v> </c:v>
                </c:pt>
                <c:pt idx="365">
                  <c:v> </c:v>
                </c:pt>
                <c:pt idx="366">
                  <c:v> </c:v>
                </c:pt>
                <c:pt idx="367">
                  <c:v> </c:v>
                </c:pt>
                <c:pt idx="368">
                  <c:v> </c:v>
                </c:pt>
                <c:pt idx="369">
                  <c:v> </c:v>
                </c:pt>
                <c:pt idx="370">
                  <c:v> </c:v>
                </c:pt>
                <c:pt idx="371">
                  <c:v> </c:v>
                </c:pt>
                <c:pt idx="372">
                  <c:v> </c:v>
                </c:pt>
                <c:pt idx="373">
                  <c:v> </c:v>
                </c:pt>
                <c:pt idx="374">
                  <c:v> </c:v>
                </c:pt>
                <c:pt idx="375">
                  <c:v> </c:v>
                </c:pt>
                <c:pt idx="376">
                  <c:v> </c:v>
                </c:pt>
                <c:pt idx="377">
                  <c:v> </c:v>
                </c:pt>
                <c:pt idx="378">
                  <c:v> </c:v>
                </c:pt>
                <c:pt idx="379">
                  <c:v> </c:v>
                </c:pt>
                <c:pt idx="380">
                  <c:v> </c:v>
                </c:pt>
                <c:pt idx="381">
                  <c:v> </c:v>
                </c:pt>
                <c:pt idx="382">
                  <c:v> </c:v>
                </c:pt>
                <c:pt idx="383">
                  <c:v> </c:v>
                </c:pt>
                <c:pt idx="384">
                  <c:v> </c:v>
                </c:pt>
                <c:pt idx="385">
                  <c:v> </c:v>
                </c:pt>
                <c:pt idx="386">
                  <c:v> </c:v>
                </c:pt>
                <c:pt idx="387">
                  <c:v> </c:v>
                </c:pt>
                <c:pt idx="388">
                  <c:v> </c:v>
                </c:pt>
                <c:pt idx="389">
                  <c:v> </c:v>
                </c:pt>
                <c:pt idx="390">
                  <c:v> </c:v>
                </c:pt>
                <c:pt idx="391">
                  <c:v> </c:v>
                </c:pt>
                <c:pt idx="392">
                  <c:v> </c:v>
                </c:pt>
                <c:pt idx="393">
                  <c:v> </c:v>
                </c:pt>
                <c:pt idx="394">
                  <c:v> </c:v>
                </c:pt>
                <c:pt idx="395">
                  <c:v> </c:v>
                </c:pt>
                <c:pt idx="396">
                  <c:v> </c:v>
                </c:pt>
                <c:pt idx="397">
                  <c:v> </c:v>
                </c:pt>
                <c:pt idx="398">
                  <c:v> </c:v>
                </c:pt>
                <c:pt idx="399">
                  <c:v> </c:v>
                </c:pt>
                <c:pt idx="400">
                  <c:v> </c:v>
                </c:pt>
                <c:pt idx="401">
                  <c:v> </c:v>
                </c:pt>
                <c:pt idx="402">
                  <c:v> </c:v>
                </c:pt>
                <c:pt idx="403">
                  <c:v> </c:v>
                </c:pt>
                <c:pt idx="404">
                  <c:v> </c:v>
                </c:pt>
                <c:pt idx="405">
                  <c:v> </c:v>
                </c:pt>
                <c:pt idx="406">
                  <c:v> </c:v>
                </c:pt>
                <c:pt idx="407">
                  <c:v> </c:v>
                </c:pt>
                <c:pt idx="408">
                  <c:v> </c:v>
                </c:pt>
                <c:pt idx="409">
                  <c:v> </c:v>
                </c:pt>
                <c:pt idx="410">
                  <c:v> </c:v>
                </c:pt>
                <c:pt idx="411">
                  <c:v> </c:v>
                </c:pt>
                <c:pt idx="412">
                  <c:v> </c:v>
                </c:pt>
                <c:pt idx="413">
                  <c:v> </c:v>
                </c:pt>
                <c:pt idx="414">
                  <c:v> </c:v>
                </c:pt>
                <c:pt idx="415">
                  <c:v> </c:v>
                </c:pt>
                <c:pt idx="416">
                  <c:v> </c:v>
                </c:pt>
                <c:pt idx="417">
                  <c:v> </c:v>
                </c:pt>
                <c:pt idx="418">
                  <c:v> </c:v>
                </c:pt>
                <c:pt idx="419">
                  <c:v> </c:v>
                </c:pt>
                <c:pt idx="420">
                  <c:v> </c:v>
                </c:pt>
                <c:pt idx="421">
                  <c:v> </c:v>
                </c:pt>
                <c:pt idx="422">
                  <c:v> </c:v>
                </c:pt>
                <c:pt idx="423">
                  <c:v> </c:v>
                </c:pt>
                <c:pt idx="424">
                  <c:v> </c:v>
                </c:pt>
                <c:pt idx="425">
                  <c:v> </c:v>
                </c:pt>
                <c:pt idx="426">
                  <c:v> </c:v>
                </c:pt>
                <c:pt idx="427">
                  <c:v> </c:v>
                </c:pt>
                <c:pt idx="428">
                  <c:v> </c:v>
                </c:pt>
                <c:pt idx="429">
                  <c:v> </c:v>
                </c:pt>
                <c:pt idx="430">
                  <c:v> </c:v>
                </c:pt>
                <c:pt idx="431">
                  <c:v> </c:v>
                </c:pt>
                <c:pt idx="432">
                  <c:v> </c:v>
                </c:pt>
                <c:pt idx="433">
                  <c:v> </c:v>
                </c:pt>
                <c:pt idx="434">
                  <c:v> </c:v>
                </c:pt>
                <c:pt idx="435">
                  <c:v> </c:v>
                </c:pt>
                <c:pt idx="436">
                  <c:v> </c:v>
                </c:pt>
                <c:pt idx="437">
                  <c:v> </c:v>
                </c:pt>
                <c:pt idx="438">
                  <c:v> </c:v>
                </c:pt>
                <c:pt idx="439">
                  <c:v> </c:v>
                </c:pt>
                <c:pt idx="440">
                  <c:v> </c:v>
                </c:pt>
                <c:pt idx="441">
                  <c:v> </c:v>
                </c:pt>
                <c:pt idx="442">
                  <c:v> </c:v>
                </c:pt>
                <c:pt idx="443">
                  <c:v> </c:v>
                </c:pt>
                <c:pt idx="444">
                  <c:v> </c:v>
                </c:pt>
                <c:pt idx="445">
                  <c:v> </c:v>
                </c:pt>
                <c:pt idx="446">
                  <c:v> </c:v>
                </c:pt>
                <c:pt idx="447">
                  <c:v> </c:v>
                </c:pt>
                <c:pt idx="448">
                  <c:v> </c:v>
                </c:pt>
                <c:pt idx="449">
                  <c:v> </c:v>
                </c:pt>
              </c:strCache>
            </c:strRef>
          </c:xVal>
          <c:yVal>
            <c:numRef>
              <c:f>'Cum % Analysis'!$I$51:$I$1299</c:f>
              <c:numCache>
                <c:formatCode>[$-409]General</c:formatCode>
                <c:ptCount val="1249"/>
                <c:pt idx="0">
                  <c:v>0.53092030000000012</c:v>
                </c:pt>
                <c:pt idx="1">
                  <c:v>0.5309933</c:v>
                </c:pt>
                <c:pt idx="2">
                  <c:v>0.52415929999999999</c:v>
                </c:pt>
                <c:pt idx="3">
                  <c:v>0.5137893</c:v>
                </c:pt>
                <c:pt idx="4">
                  <c:v>0.52092129999999992</c:v>
                </c:pt>
                <c:pt idx="5">
                  <c:v>0.52163929999999992</c:v>
                </c:pt>
                <c:pt idx="6">
                  <c:v>0.51461230000000002</c:v>
                </c:pt>
                <c:pt idx="7">
                  <c:v>0.52291329999999991</c:v>
                </c:pt>
                <c:pt idx="8">
                  <c:v>0.5303062999999999</c:v>
                </c:pt>
                <c:pt idx="9">
                  <c:v>0.54303429999999986</c:v>
                </c:pt>
                <c:pt idx="10">
                  <c:v>0.53741129999999993</c:v>
                </c:pt>
                <c:pt idx="11">
                  <c:v>0.54255629999999988</c:v>
                </c:pt>
                <c:pt idx="12">
                  <c:v>0.53434329999999997</c:v>
                </c:pt>
                <c:pt idx="13">
                  <c:v>0.5190092999999999</c:v>
                </c:pt>
                <c:pt idx="14">
                  <c:v>0.52429729999999986</c:v>
                </c:pt>
                <c:pt idx="15">
                  <c:v>0.53117029999999987</c:v>
                </c:pt>
                <c:pt idx="16">
                  <c:v>0.54239229999999994</c:v>
                </c:pt>
                <c:pt idx="17">
                  <c:v>0.54520769999999996</c:v>
                </c:pt>
                <c:pt idx="18">
                  <c:v>0.55189769999999994</c:v>
                </c:pt>
                <c:pt idx="19">
                  <c:v>0.55500669999999985</c:v>
                </c:pt>
                <c:pt idx="20">
                  <c:v>0.55763269999999987</c:v>
                </c:pt>
                <c:pt idx="21">
                  <c:v>0.5607027</c:v>
                </c:pt>
                <c:pt idx="22">
                  <c:v>0.56011469999999997</c:v>
                </c:pt>
                <c:pt idx="23">
                  <c:v>0.55687069999999994</c:v>
                </c:pt>
                <c:pt idx="24">
                  <c:v>0.5639267</c:v>
                </c:pt>
                <c:pt idx="25">
                  <c:v>0.55380170000000006</c:v>
                </c:pt>
                <c:pt idx="26">
                  <c:v>0.56158869999999994</c:v>
                </c:pt>
                <c:pt idx="27">
                  <c:v>0.57511469999999998</c:v>
                </c:pt>
                <c:pt idx="28">
                  <c:v>0.5759837000000001</c:v>
                </c:pt>
                <c:pt idx="29">
                  <c:v>0.56743969999999999</c:v>
                </c:pt>
                <c:pt idx="30">
                  <c:v>0.56668569999999996</c:v>
                </c:pt>
                <c:pt idx="31">
                  <c:v>0.56380569999999997</c:v>
                </c:pt>
                <c:pt idx="32">
                  <c:v>0.54880569999999995</c:v>
                </c:pt>
                <c:pt idx="33">
                  <c:v>0.55342570000000002</c:v>
                </c:pt>
                <c:pt idx="34">
                  <c:v>0.55284869999999997</c:v>
                </c:pt>
                <c:pt idx="35">
                  <c:v>0.56596369999999985</c:v>
                </c:pt>
                <c:pt idx="36">
                  <c:v>0.56086669999999994</c:v>
                </c:pt>
                <c:pt idx="37">
                  <c:v>0.56183029999999989</c:v>
                </c:pt>
                <c:pt idx="38">
                  <c:v>0.57592529999999975</c:v>
                </c:pt>
                <c:pt idx="39">
                  <c:v>0.56828129999999999</c:v>
                </c:pt>
                <c:pt idx="40">
                  <c:v>0.56322530000000004</c:v>
                </c:pt>
                <c:pt idx="41">
                  <c:v>0.54980129999999994</c:v>
                </c:pt>
                <c:pt idx="42">
                  <c:v>0.5482203000000001</c:v>
                </c:pt>
                <c:pt idx="43">
                  <c:v>0.54947739999999989</c:v>
                </c:pt>
                <c:pt idx="44">
                  <c:v>0.53177339999999995</c:v>
                </c:pt>
                <c:pt idx="45">
                  <c:v>0.54092339999999994</c:v>
                </c:pt>
                <c:pt idx="46">
                  <c:v>0.53517239999999977</c:v>
                </c:pt>
                <c:pt idx="47">
                  <c:v>0.52805039999999992</c:v>
                </c:pt>
                <c:pt idx="48">
                  <c:v>0.52938739999999995</c:v>
                </c:pt>
                <c:pt idx="49">
                  <c:v>0.53900539999999986</c:v>
                </c:pt>
                <c:pt idx="50">
                  <c:v>0.53041739999999993</c:v>
                </c:pt>
                <c:pt idx="51">
                  <c:v>0.52633339999999984</c:v>
                </c:pt>
                <c:pt idx="52">
                  <c:v>0.53901939999999993</c:v>
                </c:pt>
                <c:pt idx="53">
                  <c:v>0.5425854</c:v>
                </c:pt>
                <c:pt idx="54">
                  <c:v>0.53916540000000002</c:v>
                </c:pt>
                <c:pt idx="55">
                  <c:v>0.53742139999999994</c:v>
                </c:pt>
                <c:pt idx="56">
                  <c:v>0.5477084000000001</c:v>
                </c:pt>
                <c:pt idx="57">
                  <c:v>0.54523440000000012</c:v>
                </c:pt>
                <c:pt idx="58">
                  <c:v>0.54124840000000007</c:v>
                </c:pt>
                <c:pt idx="59">
                  <c:v>0.54668240000000001</c:v>
                </c:pt>
                <c:pt idx="60">
                  <c:v>0.55606539999999993</c:v>
                </c:pt>
                <c:pt idx="61">
                  <c:v>0.56506539999999994</c:v>
                </c:pt>
                <c:pt idx="62">
                  <c:v>0.56674239999999998</c:v>
                </c:pt>
                <c:pt idx="63">
                  <c:v>0.57843540000000004</c:v>
                </c:pt>
                <c:pt idx="64">
                  <c:v>0.56835039999999992</c:v>
                </c:pt>
                <c:pt idx="65">
                  <c:v>0.56056240000000002</c:v>
                </c:pt>
                <c:pt idx="66">
                  <c:v>0.55597839999999998</c:v>
                </c:pt>
                <c:pt idx="67">
                  <c:v>0.55677199999999993</c:v>
                </c:pt>
                <c:pt idx="68">
                  <c:v>0.548898</c:v>
                </c:pt>
                <c:pt idx="69">
                  <c:v>0.54224799999999995</c:v>
                </c:pt>
                <c:pt idx="70">
                  <c:v>0.55275800000000008</c:v>
                </c:pt>
                <c:pt idx="71">
                  <c:v>0.54750600000000005</c:v>
                </c:pt>
                <c:pt idx="72">
                  <c:v>0.54638299999999995</c:v>
                </c:pt>
                <c:pt idx="73">
                  <c:v>0.54964800000000003</c:v>
                </c:pt>
                <c:pt idx="74">
                  <c:v>0.54681100000000005</c:v>
                </c:pt>
                <c:pt idx="75">
                  <c:v>0.54638299999999995</c:v>
                </c:pt>
                <c:pt idx="76">
                  <c:v>0.55050499999999991</c:v>
                </c:pt>
                <c:pt idx="77">
                  <c:v>0.53761400000000004</c:v>
                </c:pt>
                <c:pt idx="78">
                  <c:v>0.5372809999999999</c:v>
                </c:pt>
                <c:pt idx="79">
                  <c:v>0.5371999999999999</c:v>
                </c:pt>
                <c:pt idx="80">
                  <c:v>0.53999199999999992</c:v>
                </c:pt>
                <c:pt idx="81">
                  <c:v>0.53094700000000006</c:v>
                </c:pt>
                <c:pt idx="82">
                  <c:v>0.53458300000000003</c:v>
                </c:pt>
                <c:pt idx="83">
                  <c:v>0.52931699999999993</c:v>
                </c:pt>
                <c:pt idx="84">
                  <c:v>0.51702599999999987</c:v>
                </c:pt>
                <c:pt idx="85">
                  <c:v>0.50909199999999988</c:v>
                </c:pt>
                <c:pt idx="86">
                  <c:v>0.52181999999999984</c:v>
                </c:pt>
                <c:pt idx="87">
                  <c:v>0.5264749999999998</c:v>
                </c:pt>
                <c:pt idx="88">
                  <c:v>0.51824499999999996</c:v>
                </c:pt>
                <c:pt idx="89">
                  <c:v>0.52767599999999981</c:v>
                </c:pt>
                <c:pt idx="90">
                  <c:v>0.53083599999999986</c:v>
                </c:pt>
                <c:pt idx="91">
                  <c:v>0.54099599999999992</c:v>
                </c:pt>
                <c:pt idx="92">
                  <c:v>0.53981199999999985</c:v>
                </c:pt>
                <c:pt idx="93">
                  <c:v>0.54212899999999986</c:v>
                </c:pt>
                <c:pt idx="94">
                  <c:v>0.55270399999999975</c:v>
                </c:pt>
                <c:pt idx="95">
                  <c:v>0.54291499999999981</c:v>
                </c:pt>
                <c:pt idx="96">
                  <c:v>0.54638399999999987</c:v>
                </c:pt>
                <c:pt idx="97">
                  <c:v>0.56172199999999983</c:v>
                </c:pt>
                <c:pt idx="98">
                  <c:v>0.55861199999999989</c:v>
                </c:pt>
                <c:pt idx="99">
                  <c:v>0.56303599999999987</c:v>
                </c:pt>
                <c:pt idx="100">
                  <c:v>0.56312499999999988</c:v>
                </c:pt>
                <c:pt idx="101">
                  <c:v>0.56825899999999996</c:v>
                </c:pt>
                <c:pt idx="102">
                  <c:v>0.56639200000000001</c:v>
                </c:pt>
                <c:pt idx="103">
                  <c:v>0.55947200000000008</c:v>
                </c:pt>
                <c:pt idx="104">
                  <c:v>0.5484</c:v>
                </c:pt>
                <c:pt idx="105">
                  <c:v>0.56257100000000004</c:v>
                </c:pt>
                <c:pt idx="106">
                  <c:v>0.55842600000000009</c:v>
                </c:pt>
                <c:pt idx="107">
                  <c:v>0.558647</c:v>
                </c:pt>
                <c:pt idx="108">
                  <c:v>0.56272100000000003</c:v>
                </c:pt>
                <c:pt idx="109">
                  <c:v>0.55588300000000002</c:v>
                </c:pt>
                <c:pt idx="110">
                  <c:v>0.55249200000000009</c:v>
                </c:pt>
                <c:pt idx="111">
                  <c:v>0.53476400000000002</c:v>
                </c:pt>
                <c:pt idx="112">
                  <c:v>0.54169599999999996</c:v>
                </c:pt>
                <c:pt idx="113">
                  <c:v>0.54096699999999998</c:v>
                </c:pt>
                <c:pt idx="114">
                  <c:v>0.54658000000000007</c:v>
                </c:pt>
                <c:pt idx="115">
                  <c:v>0.55763799999999997</c:v>
                </c:pt>
                <c:pt idx="116">
                  <c:v>0.55666899999999986</c:v>
                </c:pt>
                <c:pt idx="117">
                  <c:v>0.55923199999999995</c:v>
                </c:pt>
                <c:pt idx="118">
                  <c:v>0.56057299999999988</c:v>
                </c:pt>
                <c:pt idx="119">
                  <c:v>0.56485099999999988</c:v>
                </c:pt>
                <c:pt idx="120">
                  <c:v>0.55860399999999999</c:v>
                </c:pt>
                <c:pt idx="121">
                  <c:v>0.5635119999999999</c:v>
                </c:pt>
                <c:pt idx="122">
                  <c:v>0.55733099999999991</c:v>
                </c:pt>
                <c:pt idx="123">
                  <c:v>0.54419799999999996</c:v>
                </c:pt>
                <c:pt idx="124">
                  <c:v>0.55294599999999994</c:v>
                </c:pt>
                <c:pt idx="125">
                  <c:v>0.55457199999999995</c:v>
                </c:pt>
                <c:pt idx="126">
                  <c:v>0.55304500000000001</c:v>
                </c:pt>
                <c:pt idx="127">
                  <c:v>0.55604599999999993</c:v>
                </c:pt>
                <c:pt idx="128">
                  <c:v>0.546435</c:v>
                </c:pt>
                <c:pt idx="129">
                  <c:v>0.553037</c:v>
                </c:pt>
                <c:pt idx="130">
                  <c:v>0.54935099999999992</c:v>
                </c:pt>
                <c:pt idx="131">
                  <c:v>0.55921499999999991</c:v>
                </c:pt>
                <c:pt idx="132">
                  <c:v>0.56698300000000013</c:v>
                </c:pt>
                <c:pt idx="133">
                  <c:v>0.56675400000000009</c:v>
                </c:pt>
                <c:pt idx="134">
                  <c:v>0.58220700000000003</c:v>
                </c:pt>
                <c:pt idx="135">
                  <c:v>0.57593989999999995</c:v>
                </c:pt>
                <c:pt idx="136">
                  <c:v>0.57517190000000007</c:v>
                </c:pt>
                <c:pt idx="137">
                  <c:v>0.57357290000000005</c:v>
                </c:pt>
                <c:pt idx="138">
                  <c:v>0.56762190000000001</c:v>
                </c:pt>
                <c:pt idx="139">
                  <c:v>0.56693990000000016</c:v>
                </c:pt>
                <c:pt idx="140">
                  <c:v>0.55774690000000005</c:v>
                </c:pt>
                <c:pt idx="141">
                  <c:v>0.56116790000000016</c:v>
                </c:pt>
                <c:pt idx="142">
                  <c:v>0.56208590000000014</c:v>
                </c:pt>
                <c:pt idx="143">
                  <c:v>0.56487090000000018</c:v>
                </c:pt>
                <c:pt idx="144">
                  <c:v>0.5602819</c:v>
                </c:pt>
                <c:pt idx="145">
                  <c:v>0.56248290000000012</c:v>
                </c:pt>
                <c:pt idx="146">
                  <c:v>0.56225690000000006</c:v>
                </c:pt>
                <c:pt idx="147">
                  <c:v>0.55835889999999988</c:v>
                </c:pt>
                <c:pt idx="148">
                  <c:v>0.54815689999999995</c:v>
                </c:pt>
                <c:pt idx="149">
                  <c:v>0.54187489999999994</c:v>
                </c:pt>
                <c:pt idx="150">
                  <c:v>0.54592589999999985</c:v>
                </c:pt>
                <c:pt idx="151">
                  <c:v>0.54852889999999987</c:v>
                </c:pt>
                <c:pt idx="152">
                  <c:v>0.53855689999999989</c:v>
                </c:pt>
                <c:pt idx="153">
                  <c:v>0.55649689999999996</c:v>
                </c:pt>
                <c:pt idx="154">
                  <c:v>0.56124889999999972</c:v>
                </c:pt>
                <c:pt idx="155">
                  <c:v>0.5541708999999998</c:v>
                </c:pt>
                <c:pt idx="156">
                  <c:v>0.54947689999999982</c:v>
                </c:pt>
                <c:pt idx="157">
                  <c:v>0.54224289999999986</c:v>
                </c:pt>
                <c:pt idx="158">
                  <c:v>0.53897589999999984</c:v>
                </c:pt>
                <c:pt idx="159">
                  <c:v>0.53152089999999996</c:v>
                </c:pt>
                <c:pt idx="160">
                  <c:v>0.54065889999999983</c:v>
                </c:pt>
                <c:pt idx="161">
                  <c:v>0.54645389999999994</c:v>
                </c:pt>
                <c:pt idx="162">
                  <c:v>0.55452989999999991</c:v>
                </c:pt>
                <c:pt idx="163">
                  <c:v>0.5494448999999999</c:v>
                </c:pt>
                <c:pt idx="164">
                  <c:v>0.55560989999999988</c:v>
                </c:pt>
                <c:pt idx="165">
                  <c:v>0.55499389999999993</c:v>
                </c:pt>
                <c:pt idx="166">
                  <c:v>0.56310289999999985</c:v>
                </c:pt>
                <c:pt idx="167">
                  <c:v>0.55083989999999994</c:v>
                </c:pt>
                <c:pt idx="168">
                  <c:v>0.55618289999999992</c:v>
                </c:pt>
                <c:pt idx="169">
                  <c:v>0.55730290000000005</c:v>
                </c:pt>
                <c:pt idx="170">
                  <c:v>0.55751590000000006</c:v>
                </c:pt>
                <c:pt idx="171">
                  <c:v>0.54736060000000009</c:v>
                </c:pt>
                <c:pt idx="172">
                  <c:v>0.55449760000000003</c:v>
                </c:pt>
                <c:pt idx="173">
                  <c:v>0.56778060000000008</c:v>
                </c:pt>
                <c:pt idx="174">
                  <c:v>0.55862060000000002</c:v>
                </c:pt>
                <c:pt idx="175">
                  <c:v>0.56451860000000009</c:v>
                </c:pt>
                <c:pt idx="176">
                  <c:v>0.5666806000000002</c:v>
                </c:pt>
                <c:pt idx="177">
                  <c:v>0.57386860000000006</c:v>
                </c:pt>
                <c:pt idx="178">
                  <c:v>0.57881360000000015</c:v>
                </c:pt>
                <c:pt idx="179">
                  <c:v>0.57902660000000017</c:v>
                </c:pt>
                <c:pt idx="180">
                  <c:v>0.58151760000000008</c:v>
                </c:pt>
                <c:pt idx="181">
                  <c:v>0.57508760000000003</c:v>
                </c:pt>
                <c:pt idx="182">
                  <c:v>0.56960959999999994</c:v>
                </c:pt>
                <c:pt idx="183">
                  <c:v>0.56656760000000006</c:v>
                </c:pt>
                <c:pt idx="184">
                  <c:v>0.55865559999999992</c:v>
                </c:pt>
                <c:pt idx="185">
                  <c:v>0.5687336999999999</c:v>
                </c:pt>
                <c:pt idx="186">
                  <c:v>0.5654517</c:v>
                </c:pt>
                <c:pt idx="187">
                  <c:v>0.55848469999999995</c:v>
                </c:pt>
                <c:pt idx="188">
                  <c:v>0.56884469999999998</c:v>
                </c:pt>
                <c:pt idx="189">
                  <c:v>0.56430269999999993</c:v>
                </c:pt>
                <c:pt idx="190">
                  <c:v>0.57674769999999997</c:v>
                </c:pt>
                <c:pt idx="191">
                  <c:v>0.56556569999999995</c:v>
                </c:pt>
                <c:pt idx="192">
                  <c:v>0.57566569999999995</c:v>
                </c:pt>
                <c:pt idx="193">
                  <c:v>0.57118770000000008</c:v>
                </c:pt>
                <c:pt idx="194">
                  <c:v>0.5836716999999999</c:v>
                </c:pt>
                <c:pt idx="195">
                  <c:v>0.57298369999999998</c:v>
                </c:pt>
                <c:pt idx="196">
                  <c:v>0.57151469999999993</c:v>
                </c:pt>
                <c:pt idx="197">
                  <c:v>0.56895970000000007</c:v>
                </c:pt>
                <c:pt idx="198">
                  <c:v>0.57557069999999999</c:v>
                </c:pt>
                <c:pt idx="199">
                  <c:v>0.57592569999999998</c:v>
                </c:pt>
                <c:pt idx="200">
                  <c:v>0.57261870000000015</c:v>
                </c:pt>
                <c:pt idx="201">
                  <c:v>0.56294670000000002</c:v>
                </c:pt>
                <c:pt idx="202">
                  <c:v>0.56662970000000001</c:v>
                </c:pt>
                <c:pt idx="203">
                  <c:v>0.55024570000000006</c:v>
                </c:pt>
                <c:pt idx="204">
                  <c:v>0.54895870000000002</c:v>
                </c:pt>
                <c:pt idx="205">
                  <c:v>0.55526770000000003</c:v>
                </c:pt>
                <c:pt idx="206">
                  <c:v>0.56128869999999997</c:v>
                </c:pt>
                <c:pt idx="207">
                  <c:v>0.55902570000000007</c:v>
                </c:pt>
                <c:pt idx="208">
                  <c:v>0.55634569999999994</c:v>
                </c:pt>
                <c:pt idx="209">
                  <c:v>0.56441070000000004</c:v>
                </c:pt>
                <c:pt idx="210">
                  <c:v>0.56406869999999998</c:v>
                </c:pt>
                <c:pt idx="211">
                  <c:v>0.57768770000000003</c:v>
                </c:pt>
                <c:pt idx="212">
                  <c:v>0.56227570000000004</c:v>
                </c:pt>
                <c:pt idx="213">
                  <c:v>0.57409469999999996</c:v>
                </c:pt>
                <c:pt idx="214">
                  <c:v>0.57392869999999996</c:v>
                </c:pt>
                <c:pt idx="215">
                  <c:v>0.56981470000000001</c:v>
                </c:pt>
                <c:pt idx="216">
                  <c:v>0.57054269999999985</c:v>
                </c:pt>
                <c:pt idx="217">
                  <c:v>0.57422669999999987</c:v>
                </c:pt>
                <c:pt idx="218">
                  <c:v>0.5725676999999999</c:v>
                </c:pt>
                <c:pt idx="219">
                  <c:v>0.56912969999999985</c:v>
                </c:pt>
                <c:pt idx="220">
                  <c:v>0.57044169999999983</c:v>
                </c:pt>
                <c:pt idx="221">
                  <c:v>0.57495799999999986</c:v>
                </c:pt>
                <c:pt idx="222">
                  <c:v>0.57060599999999984</c:v>
                </c:pt>
                <c:pt idx="223">
                  <c:v>0.56661399999999984</c:v>
                </c:pt>
                <c:pt idx="224">
                  <c:v>0.56837799999999972</c:v>
                </c:pt>
                <c:pt idx="225">
                  <c:v>0.5704079999999998</c:v>
                </c:pt>
                <c:pt idx="226">
                  <c:v>0.55677599999999983</c:v>
                </c:pt>
                <c:pt idx="227">
                  <c:v>0.56020199999999987</c:v>
                </c:pt>
                <c:pt idx="228">
                  <c:v>0.55492699999999995</c:v>
                </c:pt>
                <c:pt idx="229">
                  <c:v>0.55636099999999988</c:v>
                </c:pt>
                <c:pt idx="230">
                  <c:v>0.5548559999999999</c:v>
                </c:pt>
                <c:pt idx="231">
                  <c:v>0.561527</c:v>
                </c:pt>
                <c:pt idx="232">
                  <c:v>0.57196499999999983</c:v>
                </c:pt>
                <c:pt idx="233">
                  <c:v>0.57594599999999996</c:v>
                </c:pt>
                <c:pt idx="234">
                  <c:v>0.57214100000000001</c:v>
                </c:pt>
                <c:pt idx="235">
                  <c:v>0.55981999999999998</c:v>
                </c:pt>
                <c:pt idx="236">
                  <c:v>0.55245199999999994</c:v>
                </c:pt>
                <c:pt idx="237">
                  <c:v>0.565801</c:v>
                </c:pt>
                <c:pt idx="238">
                  <c:v>0.56935000000000002</c:v>
                </c:pt>
                <c:pt idx="239">
                  <c:v>0.57298300000000002</c:v>
                </c:pt>
                <c:pt idx="240">
                  <c:v>0.57550900000000016</c:v>
                </c:pt>
                <c:pt idx="241">
                  <c:v>0.58808500000000019</c:v>
                </c:pt>
                <c:pt idx="242">
                  <c:v>0.58471300000000015</c:v>
                </c:pt>
                <c:pt idx="243">
                  <c:v>0.58626700000000009</c:v>
                </c:pt>
                <c:pt idx="244">
                  <c:v>0.5858850000000001</c:v>
                </c:pt>
                <c:pt idx="245">
                  <c:v>0.59545500000000007</c:v>
                </c:pt>
                <c:pt idx="246">
                  <c:v>0.596302</c:v>
                </c:pt>
                <c:pt idx="247">
                  <c:v>0.59516600000000008</c:v>
                </c:pt>
                <c:pt idx="248">
                  <c:v>0.60429800000000011</c:v>
                </c:pt>
                <c:pt idx="249">
                  <c:v>0.59382299999999999</c:v>
                </c:pt>
                <c:pt idx="250">
                  <c:v>0.60295399999999999</c:v>
                </c:pt>
                <c:pt idx="251">
                  <c:v>0.61269399999999996</c:v>
                </c:pt>
                <c:pt idx="252">
                  <c:v>0.61982000000000004</c:v>
                </c:pt>
                <c:pt idx="253">
                  <c:v>0.62708600000000003</c:v>
                </c:pt>
                <c:pt idx="254">
                  <c:v>0.63131599999999999</c:v>
                </c:pt>
                <c:pt idx="255">
                  <c:v>0.63088399999999989</c:v>
                </c:pt>
                <c:pt idx="256">
                  <c:v>0.62356099999999992</c:v>
                </c:pt>
                <c:pt idx="257">
                  <c:v>0.62728499999999998</c:v>
                </c:pt>
                <c:pt idx="258">
                  <c:v>0.63440099999999988</c:v>
                </c:pt>
                <c:pt idx="259">
                  <c:v>0.64064899999999991</c:v>
                </c:pt>
                <c:pt idx="260">
                  <c:v>0.63811400000000007</c:v>
                </c:pt>
                <c:pt idx="261">
                  <c:v>0.63381100000000001</c:v>
                </c:pt>
                <c:pt idx="262">
                  <c:v>0.63449899999999992</c:v>
                </c:pt>
                <c:pt idx="263">
                  <c:v>0.62661800000000001</c:v>
                </c:pt>
                <c:pt idx="264">
                  <c:v>0.62207299999999988</c:v>
                </c:pt>
                <c:pt idx="265">
                  <c:v>0.61371500000000001</c:v>
                </c:pt>
                <c:pt idx="266">
                  <c:v>0.59852299999999992</c:v>
                </c:pt>
                <c:pt idx="267">
                  <c:v>0.60131299999999988</c:v>
                </c:pt>
                <c:pt idx="268">
                  <c:v>0.60496899999999998</c:v>
                </c:pt>
                <c:pt idx="269">
                  <c:v>0.6027229999999999</c:v>
                </c:pt>
                <c:pt idx="270">
                  <c:v>0.5997269999999999</c:v>
                </c:pt>
                <c:pt idx="271">
                  <c:v>0.59591099999999975</c:v>
                </c:pt>
                <c:pt idx="272">
                  <c:v>0.60333999999999988</c:v>
                </c:pt>
                <c:pt idx="273">
                  <c:v>0.60079599999999989</c:v>
                </c:pt>
                <c:pt idx="274">
                  <c:v>0.60401699999999992</c:v>
                </c:pt>
                <c:pt idx="275">
                  <c:v>0.59993899999999989</c:v>
                </c:pt>
                <c:pt idx="276">
                  <c:v>0.61510799999999999</c:v>
                </c:pt>
                <c:pt idx="277">
                  <c:v>0.60591799999999973</c:v>
                </c:pt>
                <c:pt idx="278">
                  <c:v>0.60960499999999984</c:v>
                </c:pt>
                <c:pt idx="279">
                  <c:v>0.61161799999999988</c:v>
                </c:pt>
                <c:pt idx="280">
                  <c:v>0.61634999999999984</c:v>
                </c:pt>
                <c:pt idx="281">
                  <c:v>0.618371</c:v>
                </c:pt>
                <c:pt idx="282">
                  <c:v>0.62033099999999997</c:v>
                </c:pt>
                <c:pt idx="283">
                  <c:v>0.62069099999999999</c:v>
                </c:pt>
                <c:pt idx="284">
                  <c:v>0.62418899999999988</c:v>
                </c:pt>
                <c:pt idx="285">
                  <c:v>0.632826</c:v>
                </c:pt>
                <c:pt idx="286">
                  <c:v>0.63674499999999989</c:v>
                </c:pt>
                <c:pt idx="287">
                  <c:v>0.62249700000000008</c:v>
                </c:pt>
                <c:pt idx="288">
                  <c:v>0.63204100000000007</c:v>
                </c:pt>
                <c:pt idx="289">
                  <c:v>0.61819800000000014</c:v>
                </c:pt>
                <c:pt idx="290">
                  <c:v>0.61228900000000019</c:v>
                </c:pt>
                <c:pt idx="291">
                  <c:v>0.6108650000000001</c:v>
                </c:pt>
                <c:pt idx="292">
                  <c:v>0.61021900000000018</c:v>
                </c:pt>
                <c:pt idx="293">
                  <c:v>0.59365300000000021</c:v>
                </c:pt>
                <c:pt idx="294">
                  <c:v>0.58915000000000017</c:v>
                </c:pt>
                <c:pt idx="295">
                  <c:v>0.5938190000000001</c:v>
                </c:pt>
                <c:pt idx="296">
                  <c:v>0.59649399999999997</c:v>
                </c:pt>
                <c:pt idx="297">
                  <c:v>0.59107700000000007</c:v>
                </c:pt>
                <c:pt idx="298">
                  <c:v>0.5908500000000001</c:v>
                </c:pt>
                <c:pt idx="299">
                  <c:v>0.60203800000000007</c:v>
                </c:pt>
                <c:pt idx="300">
                  <c:v>0.59016400000000002</c:v>
                </c:pt>
                <c:pt idx="301">
                  <c:v>0.57774760000000014</c:v>
                </c:pt>
                <c:pt idx="302">
                  <c:v>0.57791960000000009</c:v>
                </c:pt>
                <c:pt idx="303">
                  <c:v>0.57861360000000006</c:v>
                </c:pt>
                <c:pt idx="304">
                  <c:v>0.58131860000000002</c:v>
                </c:pt>
                <c:pt idx="305">
                  <c:v>0.57588360000000005</c:v>
                </c:pt>
                <c:pt idx="306">
                  <c:v>0.57603059999999984</c:v>
                </c:pt>
                <c:pt idx="307">
                  <c:v>0.58041159999999992</c:v>
                </c:pt>
                <c:pt idx="308">
                  <c:v>0.58285259999999994</c:v>
                </c:pt>
                <c:pt idx="309">
                  <c:v>0.58129959999999992</c:v>
                </c:pt>
                <c:pt idx="310">
                  <c:v>0.57858159999999992</c:v>
                </c:pt>
                <c:pt idx="311">
                  <c:v>0.56391460000000004</c:v>
                </c:pt>
                <c:pt idx="312">
                  <c:v>0.57062659999999998</c:v>
                </c:pt>
                <c:pt idx="313">
                  <c:v>0.56631760000000009</c:v>
                </c:pt>
                <c:pt idx="314">
                  <c:v>0.57112960000000002</c:v>
                </c:pt>
                <c:pt idx="315">
                  <c:v>0.5739166</c:v>
                </c:pt>
                <c:pt idx="316">
                  <c:v>0.58488760000000006</c:v>
                </c:pt>
                <c:pt idx="317">
                  <c:v>0.59331260000000008</c:v>
                </c:pt>
                <c:pt idx="318">
                  <c:v>0.58582260000000008</c:v>
                </c:pt>
                <c:pt idx="319">
                  <c:v>0.5908386000000001</c:v>
                </c:pt>
                <c:pt idx="320">
                  <c:v>0.58804660000000009</c:v>
                </c:pt>
                <c:pt idx="321">
                  <c:v>0.5942706000000002</c:v>
                </c:pt>
                <c:pt idx="322">
                  <c:v>0.59833460000000005</c:v>
                </c:pt>
                <c:pt idx="323">
                  <c:v>0.60290560000000004</c:v>
                </c:pt>
                <c:pt idx="324">
                  <c:v>0.60268359999999999</c:v>
                </c:pt>
                <c:pt idx="325">
                  <c:v>0.60636260000000008</c:v>
                </c:pt>
                <c:pt idx="326">
                  <c:v>0.60545160000000009</c:v>
                </c:pt>
                <c:pt idx="327">
                  <c:v>0.61232260000000005</c:v>
                </c:pt>
                <c:pt idx="328">
                  <c:v>0.60993960000000003</c:v>
                </c:pt>
                <c:pt idx="329">
                  <c:v>0.60513660000000014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'Cum % Analysis'!$L$3</c:f>
              <c:strCache>
                <c:ptCount val="1"/>
                <c:pt idx="0">
                  <c:v>Running probility of 50 hands</c:v>
                </c:pt>
              </c:strCache>
            </c:strRef>
          </c:tx>
          <c:marker>
            <c:symbol val="none"/>
          </c:marker>
          <c:xVal>
            <c:strRef>
              <c:f>'Cum % Analysis'!$A$51:$A$500</c:f>
              <c:strCache>
                <c:ptCount val="45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  <c:pt idx="201">
                  <c:v>251</c:v>
                </c:pt>
                <c:pt idx="202">
                  <c:v>252</c:v>
                </c:pt>
                <c:pt idx="203">
                  <c:v>253</c:v>
                </c:pt>
                <c:pt idx="204">
                  <c:v>254</c:v>
                </c:pt>
                <c:pt idx="205">
                  <c:v>255</c:v>
                </c:pt>
                <c:pt idx="206">
                  <c:v>256</c:v>
                </c:pt>
                <c:pt idx="207">
                  <c:v>257</c:v>
                </c:pt>
                <c:pt idx="208">
                  <c:v>258</c:v>
                </c:pt>
                <c:pt idx="209">
                  <c:v>259</c:v>
                </c:pt>
                <c:pt idx="210">
                  <c:v>260</c:v>
                </c:pt>
                <c:pt idx="211">
                  <c:v>261</c:v>
                </c:pt>
                <c:pt idx="212">
                  <c:v>262</c:v>
                </c:pt>
                <c:pt idx="213">
                  <c:v>263</c:v>
                </c:pt>
                <c:pt idx="214">
                  <c:v>264</c:v>
                </c:pt>
                <c:pt idx="215">
                  <c:v>265</c:v>
                </c:pt>
                <c:pt idx="216">
                  <c:v>266</c:v>
                </c:pt>
                <c:pt idx="217">
                  <c:v>267</c:v>
                </c:pt>
                <c:pt idx="218">
                  <c:v>268</c:v>
                </c:pt>
                <c:pt idx="219">
                  <c:v>269</c:v>
                </c:pt>
                <c:pt idx="220">
                  <c:v>270</c:v>
                </c:pt>
                <c:pt idx="221">
                  <c:v>271</c:v>
                </c:pt>
                <c:pt idx="222">
                  <c:v>272</c:v>
                </c:pt>
                <c:pt idx="223">
                  <c:v>273</c:v>
                </c:pt>
                <c:pt idx="224">
                  <c:v>274</c:v>
                </c:pt>
                <c:pt idx="225">
                  <c:v>275</c:v>
                </c:pt>
                <c:pt idx="226">
                  <c:v>276</c:v>
                </c:pt>
                <c:pt idx="227">
                  <c:v>277</c:v>
                </c:pt>
                <c:pt idx="228">
                  <c:v>278</c:v>
                </c:pt>
                <c:pt idx="229">
                  <c:v>279</c:v>
                </c:pt>
                <c:pt idx="230">
                  <c:v>280</c:v>
                </c:pt>
                <c:pt idx="231">
                  <c:v>281</c:v>
                </c:pt>
                <c:pt idx="232">
                  <c:v>282</c:v>
                </c:pt>
                <c:pt idx="233">
                  <c:v>283</c:v>
                </c:pt>
                <c:pt idx="234">
                  <c:v>284</c:v>
                </c:pt>
                <c:pt idx="235">
                  <c:v>285</c:v>
                </c:pt>
                <c:pt idx="236">
                  <c:v>286</c:v>
                </c:pt>
                <c:pt idx="237">
                  <c:v>287</c:v>
                </c:pt>
                <c:pt idx="238">
                  <c:v>288</c:v>
                </c:pt>
                <c:pt idx="239">
                  <c:v>289</c:v>
                </c:pt>
                <c:pt idx="240">
                  <c:v>290</c:v>
                </c:pt>
                <c:pt idx="241">
                  <c:v>291</c:v>
                </c:pt>
                <c:pt idx="242">
                  <c:v>292</c:v>
                </c:pt>
                <c:pt idx="243">
                  <c:v>293</c:v>
                </c:pt>
                <c:pt idx="244">
                  <c:v>294</c:v>
                </c:pt>
                <c:pt idx="245">
                  <c:v>295</c:v>
                </c:pt>
                <c:pt idx="246">
                  <c:v>296</c:v>
                </c:pt>
                <c:pt idx="247">
                  <c:v>297</c:v>
                </c:pt>
                <c:pt idx="248">
                  <c:v>298</c:v>
                </c:pt>
                <c:pt idx="249">
                  <c:v>299</c:v>
                </c:pt>
                <c:pt idx="250">
                  <c:v>300</c:v>
                </c:pt>
                <c:pt idx="251">
                  <c:v>301</c:v>
                </c:pt>
                <c:pt idx="252">
                  <c:v>302</c:v>
                </c:pt>
                <c:pt idx="253">
                  <c:v>303</c:v>
                </c:pt>
                <c:pt idx="254">
                  <c:v>304</c:v>
                </c:pt>
                <c:pt idx="255">
                  <c:v>305</c:v>
                </c:pt>
                <c:pt idx="256">
                  <c:v>306</c:v>
                </c:pt>
                <c:pt idx="257">
                  <c:v>307</c:v>
                </c:pt>
                <c:pt idx="258">
                  <c:v>308</c:v>
                </c:pt>
                <c:pt idx="259">
                  <c:v>309</c:v>
                </c:pt>
                <c:pt idx="260">
                  <c:v>310</c:v>
                </c:pt>
                <c:pt idx="261">
                  <c:v>311</c:v>
                </c:pt>
                <c:pt idx="262">
                  <c:v>312</c:v>
                </c:pt>
                <c:pt idx="263">
                  <c:v>313</c:v>
                </c:pt>
                <c:pt idx="264">
                  <c:v>314</c:v>
                </c:pt>
                <c:pt idx="265">
                  <c:v>315</c:v>
                </c:pt>
                <c:pt idx="266">
                  <c:v>316</c:v>
                </c:pt>
                <c:pt idx="267">
                  <c:v>317</c:v>
                </c:pt>
                <c:pt idx="268">
                  <c:v>318</c:v>
                </c:pt>
                <c:pt idx="269">
                  <c:v>319</c:v>
                </c:pt>
                <c:pt idx="270">
                  <c:v>320</c:v>
                </c:pt>
                <c:pt idx="271">
                  <c:v>321</c:v>
                </c:pt>
                <c:pt idx="272">
                  <c:v>322</c:v>
                </c:pt>
                <c:pt idx="273">
                  <c:v>323</c:v>
                </c:pt>
                <c:pt idx="274">
                  <c:v>324</c:v>
                </c:pt>
                <c:pt idx="275">
                  <c:v>325</c:v>
                </c:pt>
                <c:pt idx="276">
                  <c:v>326</c:v>
                </c:pt>
                <c:pt idx="277">
                  <c:v>327</c:v>
                </c:pt>
                <c:pt idx="278">
                  <c:v>328</c:v>
                </c:pt>
                <c:pt idx="279">
                  <c:v>329</c:v>
                </c:pt>
                <c:pt idx="280">
                  <c:v>330</c:v>
                </c:pt>
                <c:pt idx="281">
                  <c:v>331</c:v>
                </c:pt>
                <c:pt idx="282">
                  <c:v>332</c:v>
                </c:pt>
                <c:pt idx="283">
                  <c:v>333</c:v>
                </c:pt>
                <c:pt idx="284">
                  <c:v>334</c:v>
                </c:pt>
                <c:pt idx="285">
                  <c:v>335</c:v>
                </c:pt>
                <c:pt idx="286">
                  <c:v>336</c:v>
                </c:pt>
                <c:pt idx="287">
                  <c:v>337</c:v>
                </c:pt>
                <c:pt idx="288">
                  <c:v>338</c:v>
                </c:pt>
                <c:pt idx="289">
                  <c:v>339</c:v>
                </c:pt>
                <c:pt idx="290">
                  <c:v>340</c:v>
                </c:pt>
                <c:pt idx="291">
                  <c:v>341</c:v>
                </c:pt>
                <c:pt idx="292">
                  <c:v>342</c:v>
                </c:pt>
                <c:pt idx="293">
                  <c:v>343</c:v>
                </c:pt>
                <c:pt idx="294">
                  <c:v>344</c:v>
                </c:pt>
                <c:pt idx="295">
                  <c:v>345</c:v>
                </c:pt>
                <c:pt idx="296">
                  <c:v>346</c:v>
                </c:pt>
                <c:pt idx="297">
                  <c:v>347</c:v>
                </c:pt>
                <c:pt idx="298">
                  <c:v>348</c:v>
                </c:pt>
                <c:pt idx="299">
                  <c:v>349</c:v>
                </c:pt>
                <c:pt idx="300">
                  <c:v>350</c:v>
                </c:pt>
                <c:pt idx="301">
                  <c:v>351</c:v>
                </c:pt>
                <c:pt idx="302">
                  <c:v>352</c:v>
                </c:pt>
                <c:pt idx="303">
                  <c:v>353</c:v>
                </c:pt>
                <c:pt idx="304">
                  <c:v>354</c:v>
                </c:pt>
                <c:pt idx="305">
                  <c:v>355</c:v>
                </c:pt>
                <c:pt idx="306">
                  <c:v>356</c:v>
                </c:pt>
                <c:pt idx="307">
                  <c:v>357</c:v>
                </c:pt>
                <c:pt idx="308">
                  <c:v>358</c:v>
                </c:pt>
                <c:pt idx="309">
                  <c:v>359</c:v>
                </c:pt>
                <c:pt idx="310">
                  <c:v>360</c:v>
                </c:pt>
                <c:pt idx="311">
                  <c:v>361</c:v>
                </c:pt>
                <c:pt idx="312">
                  <c:v>362</c:v>
                </c:pt>
                <c:pt idx="313">
                  <c:v>363</c:v>
                </c:pt>
                <c:pt idx="314">
                  <c:v>364</c:v>
                </c:pt>
                <c:pt idx="315">
                  <c:v>365</c:v>
                </c:pt>
                <c:pt idx="316">
                  <c:v>366</c:v>
                </c:pt>
                <c:pt idx="317">
                  <c:v>367</c:v>
                </c:pt>
                <c:pt idx="318">
                  <c:v>368</c:v>
                </c:pt>
                <c:pt idx="319">
                  <c:v>369</c:v>
                </c:pt>
                <c:pt idx="320">
                  <c:v>370</c:v>
                </c:pt>
                <c:pt idx="321">
                  <c:v>371</c:v>
                </c:pt>
                <c:pt idx="322">
                  <c:v>372</c:v>
                </c:pt>
                <c:pt idx="323">
                  <c:v>373</c:v>
                </c:pt>
                <c:pt idx="324">
                  <c:v>374</c:v>
                </c:pt>
                <c:pt idx="325">
                  <c:v>375</c:v>
                </c:pt>
                <c:pt idx="326">
                  <c:v>376</c:v>
                </c:pt>
                <c:pt idx="327">
                  <c:v>377</c:v>
                </c:pt>
                <c:pt idx="328">
                  <c:v>378</c:v>
                </c:pt>
                <c:pt idx="329">
                  <c:v>379</c:v>
                </c:pt>
                <c:pt idx="330">
                  <c:v> </c:v>
                </c:pt>
                <c:pt idx="331">
                  <c:v> </c:v>
                </c:pt>
                <c:pt idx="332">
                  <c:v> </c:v>
                </c:pt>
                <c:pt idx="333">
                  <c:v> </c:v>
                </c:pt>
                <c:pt idx="334">
                  <c:v> </c:v>
                </c:pt>
                <c:pt idx="335">
                  <c:v> </c:v>
                </c:pt>
                <c:pt idx="336">
                  <c:v> </c:v>
                </c:pt>
                <c:pt idx="337">
                  <c:v> </c:v>
                </c:pt>
                <c:pt idx="338">
                  <c:v> </c:v>
                </c:pt>
                <c:pt idx="339">
                  <c:v> </c:v>
                </c:pt>
                <c:pt idx="340">
                  <c:v> </c:v>
                </c:pt>
                <c:pt idx="341">
                  <c:v> </c:v>
                </c:pt>
                <c:pt idx="342">
                  <c:v> </c:v>
                </c:pt>
                <c:pt idx="343">
                  <c:v> </c:v>
                </c:pt>
                <c:pt idx="344">
                  <c:v> </c:v>
                </c:pt>
                <c:pt idx="345">
                  <c:v> </c:v>
                </c:pt>
                <c:pt idx="346">
                  <c:v> </c:v>
                </c:pt>
                <c:pt idx="347">
                  <c:v> </c:v>
                </c:pt>
                <c:pt idx="348">
                  <c:v> </c:v>
                </c:pt>
                <c:pt idx="349">
                  <c:v> </c:v>
                </c:pt>
                <c:pt idx="350">
                  <c:v> </c:v>
                </c:pt>
                <c:pt idx="351">
                  <c:v> </c:v>
                </c:pt>
                <c:pt idx="352">
                  <c:v> </c:v>
                </c:pt>
                <c:pt idx="353">
                  <c:v> </c:v>
                </c:pt>
                <c:pt idx="354">
                  <c:v> </c:v>
                </c:pt>
                <c:pt idx="355">
                  <c:v> </c:v>
                </c:pt>
                <c:pt idx="356">
                  <c:v> </c:v>
                </c:pt>
                <c:pt idx="357">
                  <c:v> </c:v>
                </c:pt>
                <c:pt idx="358">
                  <c:v> </c:v>
                </c:pt>
                <c:pt idx="359">
                  <c:v> </c:v>
                </c:pt>
                <c:pt idx="360">
                  <c:v> </c:v>
                </c:pt>
                <c:pt idx="361">
                  <c:v> </c:v>
                </c:pt>
                <c:pt idx="362">
                  <c:v> </c:v>
                </c:pt>
                <c:pt idx="363">
                  <c:v> </c:v>
                </c:pt>
                <c:pt idx="364">
                  <c:v> </c:v>
                </c:pt>
                <c:pt idx="365">
                  <c:v> </c:v>
                </c:pt>
                <c:pt idx="366">
                  <c:v> </c:v>
                </c:pt>
                <c:pt idx="367">
                  <c:v> </c:v>
                </c:pt>
                <c:pt idx="368">
                  <c:v> </c:v>
                </c:pt>
                <c:pt idx="369">
                  <c:v> </c:v>
                </c:pt>
                <c:pt idx="370">
                  <c:v> </c:v>
                </c:pt>
                <c:pt idx="371">
                  <c:v> </c:v>
                </c:pt>
                <c:pt idx="372">
                  <c:v> </c:v>
                </c:pt>
                <c:pt idx="373">
                  <c:v> </c:v>
                </c:pt>
                <c:pt idx="374">
                  <c:v> </c:v>
                </c:pt>
                <c:pt idx="375">
                  <c:v> </c:v>
                </c:pt>
                <c:pt idx="376">
                  <c:v> </c:v>
                </c:pt>
                <c:pt idx="377">
                  <c:v> </c:v>
                </c:pt>
                <c:pt idx="378">
                  <c:v> </c:v>
                </c:pt>
                <c:pt idx="379">
                  <c:v> </c:v>
                </c:pt>
                <c:pt idx="380">
                  <c:v> </c:v>
                </c:pt>
                <c:pt idx="381">
                  <c:v> </c:v>
                </c:pt>
                <c:pt idx="382">
                  <c:v> </c:v>
                </c:pt>
                <c:pt idx="383">
                  <c:v> </c:v>
                </c:pt>
                <c:pt idx="384">
                  <c:v> </c:v>
                </c:pt>
                <c:pt idx="385">
                  <c:v> </c:v>
                </c:pt>
                <c:pt idx="386">
                  <c:v> </c:v>
                </c:pt>
                <c:pt idx="387">
                  <c:v> </c:v>
                </c:pt>
                <c:pt idx="388">
                  <c:v> </c:v>
                </c:pt>
                <c:pt idx="389">
                  <c:v> </c:v>
                </c:pt>
                <c:pt idx="390">
                  <c:v> </c:v>
                </c:pt>
                <c:pt idx="391">
                  <c:v> </c:v>
                </c:pt>
                <c:pt idx="392">
                  <c:v> </c:v>
                </c:pt>
                <c:pt idx="393">
                  <c:v> </c:v>
                </c:pt>
                <c:pt idx="394">
                  <c:v> </c:v>
                </c:pt>
                <c:pt idx="395">
                  <c:v> </c:v>
                </c:pt>
                <c:pt idx="396">
                  <c:v> </c:v>
                </c:pt>
                <c:pt idx="397">
                  <c:v> </c:v>
                </c:pt>
                <c:pt idx="398">
                  <c:v> </c:v>
                </c:pt>
                <c:pt idx="399">
                  <c:v> </c:v>
                </c:pt>
                <c:pt idx="400">
                  <c:v> </c:v>
                </c:pt>
                <c:pt idx="401">
                  <c:v> </c:v>
                </c:pt>
                <c:pt idx="402">
                  <c:v> </c:v>
                </c:pt>
                <c:pt idx="403">
                  <c:v> </c:v>
                </c:pt>
                <c:pt idx="404">
                  <c:v> </c:v>
                </c:pt>
                <c:pt idx="405">
                  <c:v> </c:v>
                </c:pt>
                <c:pt idx="406">
                  <c:v> </c:v>
                </c:pt>
                <c:pt idx="407">
                  <c:v> </c:v>
                </c:pt>
                <c:pt idx="408">
                  <c:v> </c:v>
                </c:pt>
                <c:pt idx="409">
                  <c:v> </c:v>
                </c:pt>
                <c:pt idx="410">
                  <c:v> </c:v>
                </c:pt>
                <c:pt idx="411">
                  <c:v> </c:v>
                </c:pt>
                <c:pt idx="412">
                  <c:v> </c:v>
                </c:pt>
                <c:pt idx="413">
                  <c:v> </c:v>
                </c:pt>
                <c:pt idx="414">
                  <c:v> </c:v>
                </c:pt>
                <c:pt idx="415">
                  <c:v> </c:v>
                </c:pt>
                <c:pt idx="416">
                  <c:v> </c:v>
                </c:pt>
                <c:pt idx="417">
                  <c:v> </c:v>
                </c:pt>
                <c:pt idx="418">
                  <c:v> </c:v>
                </c:pt>
                <c:pt idx="419">
                  <c:v> </c:v>
                </c:pt>
                <c:pt idx="420">
                  <c:v> </c:v>
                </c:pt>
                <c:pt idx="421">
                  <c:v> </c:v>
                </c:pt>
                <c:pt idx="422">
                  <c:v> </c:v>
                </c:pt>
                <c:pt idx="423">
                  <c:v> </c:v>
                </c:pt>
                <c:pt idx="424">
                  <c:v> </c:v>
                </c:pt>
                <c:pt idx="425">
                  <c:v> </c:v>
                </c:pt>
                <c:pt idx="426">
                  <c:v> </c:v>
                </c:pt>
                <c:pt idx="427">
                  <c:v> </c:v>
                </c:pt>
                <c:pt idx="428">
                  <c:v> </c:v>
                </c:pt>
                <c:pt idx="429">
                  <c:v> </c:v>
                </c:pt>
                <c:pt idx="430">
                  <c:v> </c:v>
                </c:pt>
                <c:pt idx="431">
                  <c:v> </c:v>
                </c:pt>
                <c:pt idx="432">
                  <c:v> </c:v>
                </c:pt>
                <c:pt idx="433">
                  <c:v> </c:v>
                </c:pt>
                <c:pt idx="434">
                  <c:v> </c:v>
                </c:pt>
                <c:pt idx="435">
                  <c:v> </c:v>
                </c:pt>
                <c:pt idx="436">
                  <c:v> </c:v>
                </c:pt>
                <c:pt idx="437">
                  <c:v> </c:v>
                </c:pt>
                <c:pt idx="438">
                  <c:v> </c:v>
                </c:pt>
                <c:pt idx="439">
                  <c:v> </c:v>
                </c:pt>
                <c:pt idx="440">
                  <c:v> </c:v>
                </c:pt>
                <c:pt idx="441">
                  <c:v> </c:v>
                </c:pt>
                <c:pt idx="442">
                  <c:v> </c:v>
                </c:pt>
                <c:pt idx="443">
                  <c:v> </c:v>
                </c:pt>
                <c:pt idx="444">
                  <c:v> </c:v>
                </c:pt>
                <c:pt idx="445">
                  <c:v> </c:v>
                </c:pt>
                <c:pt idx="446">
                  <c:v> </c:v>
                </c:pt>
                <c:pt idx="447">
                  <c:v> </c:v>
                </c:pt>
                <c:pt idx="448">
                  <c:v> </c:v>
                </c:pt>
                <c:pt idx="449">
                  <c:v> </c:v>
                </c:pt>
              </c:strCache>
            </c:strRef>
          </c:xVal>
          <c:yVal>
            <c:numRef>
              <c:f>'Cum % Analysis'!$L$51:$L$500</c:f>
              <c:numCache>
                <c:formatCode>General</c:formatCode>
                <c:ptCount val="450"/>
                <c:pt idx="0">
                  <c:v>0.29803934469834975</c:v>
                </c:pt>
                <c:pt idx="1">
                  <c:v>0.25445839077504623</c:v>
                </c:pt>
                <c:pt idx="2">
                  <c:v>0.20296793082272593</c:v>
                </c:pt>
                <c:pt idx="3">
                  <c:v>0.16958513717691853</c:v>
                </c:pt>
                <c:pt idx="4">
                  <c:v>0.14727599157025384</c:v>
                </c:pt>
                <c:pt idx="5">
                  <c:v>0.14514436960284752</c:v>
                </c:pt>
                <c:pt idx="6">
                  <c:v>0.11018779739321781</c:v>
                </c:pt>
                <c:pt idx="7">
                  <c:v>0.14141341054577483</c:v>
                </c:pt>
                <c:pt idx="8">
                  <c:v>0.12105006823539324</c:v>
                </c:pt>
                <c:pt idx="9">
                  <c:v>0.1410624677689922</c:v>
                </c:pt>
                <c:pt idx="10">
                  <c:v>0.15799741515158963</c:v>
                </c:pt>
                <c:pt idx="11">
                  <c:v>0.20888305107671765</c:v>
                </c:pt>
                <c:pt idx="12">
                  <c:v>0.16777827185608943</c:v>
                </c:pt>
                <c:pt idx="13">
                  <c:v>0.2223269686856757</c:v>
                </c:pt>
                <c:pt idx="14">
                  <c:v>0.28305467803776874</c:v>
                </c:pt>
                <c:pt idx="15">
                  <c:v>0.34319664541354045</c:v>
                </c:pt>
                <c:pt idx="16">
                  <c:v>0.29146325793041145</c:v>
                </c:pt>
                <c:pt idx="17">
                  <c:v>0.32417643014560082</c:v>
                </c:pt>
                <c:pt idx="18">
                  <c:v>0.29366530131588925</c:v>
                </c:pt>
                <c:pt idx="19">
                  <c:v>0.37300072219588165</c:v>
                </c:pt>
                <c:pt idx="20">
                  <c:v>0.36019736623207038</c:v>
                </c:pt>
                <c:pt idx="21">
                  <c:v>0.34542657199447102</c:v>
                </c:pt>
                <c:pt idx="22">
                  <c:v>0.30166671502177966</c:v>
                </c:pt>
                <c:pt idx="23">
                  <c:v>0.23066568769764448</c:v>
                </c:pt>
                <c:pt idx="24">
                  <c:v>0.20381997429585486</c:v>
                </c:pt>
                <c:pt idx="25">
                  <c:v>0.16954455861699108</c:v>
                </c:pt>
                <c:pt idx="26">
                  <c:v>0.17688508567116443</c:v>
                </c:pt>
                <c:pt idx="27">
                  <c:v>0.13512089944755717</c:v>
                </c:pt>
                <c:pt idx="28">
                  <c:v>0.13269060802896232</c:v>
                </c:pt>
                <c:pt idx="29">
                  <c:v>0.10344672210177622</c:v>
                </c:pt>
                <c:pt idx="30">
                  <c:v>0.10521441905583528</c:v>
                </c:pt>
                <c:pt idx="31">
                  <c:v>0.11216741588144981</c:v>
                </c:pt>
                <c:pt idx="32">
                  <c:v>0.10029932470956213</c:v>
                </c:pt>
                <c:pt idx="33">
                  <c:v>9.0172824567304313E-2</c:v>
                </c:pt>
                <c:pt idx="34">
                  <c:v>9.1394354596890978E-2</c:v>
                </c:pt>
                <c:pt idx="35">
                  <c:v>6.6535837360260364E-2</c:v>
                </c:pt>
                <c:pt idx="36">
                  <c:v>7.5490338302940344E-2</c:v>
                </c:pt>
                <c:pt idx="37">
                  <c:v>4.3853308383103314E-2</c:v>
                </c:pt>
                <c:pt idx="38">
                  <c:v>2.9365846366278803E-2</c:v>
                </c:pt>
                <c:pt idx="39">
                  <c:v>2.0170219923350493E-2</c:v>
                </c:pt>
                <c:pt idx="40">
                  <c:v>2.35858881202585E-2</c:v>
                </c:pt>
                <c:pt idx="41">
                  <c:v>1.9229227968105778E-2</c:v>
                </c:pt>
                <c:pt idx="42">
                  <c:v>2.0208784431458352E-2</c:v>
                </c:pt>
                <c:pt idx="43">
                  <c:v>3.5406433984334282E-2</c:v>
                </c:pt>
                <c:pt idx="44">
                  <c:v>3.3148067298937586E-2</c:v>
                </c:pt>
                <c:pt idx="45">
                  <c:v>2.5295210851526181E-2</c:v>
                </c:pt>
                <c:pt idx="46">
                  <c:v>3.0023796432532394E-2</c:v>
                </c:pt>
                <c:pt idx="47">
                  <c:v>3.6872562222161752E-2</c:v>
                </c:pt>
                <c:pt idx="48">
                  <c:v>6.0998411365803154E-2</c:v>
                </c:pt>
                <c:pt idx="49">
                  <c:v>7.8979928958865742E-2</c:v>
                </c:pt>
                <c:pt idx="50">
                  <c:v>0.1487844553893225</c:v>
                </c:pt>
                <c:pt idx="51">
                  <c:v>0.16139025391337969</c:v>
                </c:pt>
                <c:pt idx="52">
                  <c:v>0.18565543494308845</c:v>
                </c:pt>
                <c:pt idx="53">
                  <c:v>0.17355450791551275</c:v>
                </c:pt>
                <c:pt idx="54">
                  <c:v>0.12405026446466841</c:v>
                </c:pt>
                <c:pt idx="55">
                  <c:v>0.12873630682579792</c:v>
                </c:pt>
                <c:pt idx="56">
                  <c:v>0.15707054444540547</c:v>
                </c:pt>
                <c:pt idx="57">
                  <c:v>0.10867820172495274</c:v>
                </c:pt>
                <c:pt idx="58">
                  <c:v>0.11861142106600296</c:v>
                </c:pt>
                <c:pt idx="59">
                  <c:v>0.10522220340458698</c:v>
                </c:pt>
                <c:pt idx="60">
                  <c:v>8.4738841831101336E-2</c:v>
                </c:pt>
                <c:pt idx="61">
                  <c:v>6.8051315032071888E-2</c:v>
                </c:pt>
                <c:pt idx="62">
                  <c:v>6.5243386362388564E-2</c:v>
                </c:pt>
                <c:pt idx="63">
                  <c:v>4.8091532270199827E-2</c:v>
                </c:pt>
                <c:pt idx="64">
                  <c:v>3.6560283578298838E-2</c:v>
                </c:pt>
                <c:pt idx="65">
                  <c:v>4.5399491149626443E-2</c:v>
                </c:pt>
                <c:pt idx="66">
                  <c:v>5.1358633151725168E-2</c:v>
                </c:pt>
                <c:pt idx="67">
                  <c:v>5.028460685527681E-2</c:v>
                </c:pt>
                <c:pt idx="68">
                  <c:v>7.9184951571817069E-2</c:v>
                </c:pt>
                <c:pt idx="69">
                  <c:v>5.6653756347344139E-2</c:v>
                </c:pt>
                <c:pt idx="70">
                  <c:v>7.2066126129463198E-2</c:v>
                </c:pt>
                <c:pt idx="71">
                  <c:v>8.1878804109637771E-2</c:v>
                </c:pt>
                <c:pt idx="72">
                  <c:v>8.4101956779246922E-2</c:v>
                </c:pt>
                <c:pt idx="73">
                  <c:v>0.12277489335381722</c:v>
                </c:pt>
                <c:pt idx="74">
                  <c:v>0.13040507134946311</c:v>
                </c:pt>
                <c:pt idx="75">
                  <c:v>0.131584061534229</c:v>
                </c:pt>
                <c:pt idx="76">
                  <c:v>0.14852147912660005</c:v>
                </c:pt>
                <c:pt idx="77">
                  <c:v>0.19056498026567381</c:v>
                </c:pt>
                <c:pt idx="78">
                  <c:v>0.19173984054220922</c:v>
                </c:pt>
                <c:pt idx="79">
                  <c:v>0.27047070437142429</c:v>
                </c:pt>
                <c:pt idx="80">
                  <c:v>0.2586363104839362</c:v>
                </c:pt>
                <c:pt idx="81">
                  <c:v>0.21492237046868873</c:v>
                </c:pt>
                <c:pt idx="82">
                  <c:v>0.28180372221446753</c:v>
                </c:pt>
                <c:pt idx="83">
                  <c:v>0.305277947426005</c:v>
                </c:pt>
                <c:pt idx="84">
                  <c:v>0.27121709366402164</c:v>
                </c:pt>
                <c:pt idx="85">
                  <c:v>0.22200800057555792</c:v>
                </c:pt>
                <c:pt idx="86">
                  <c:v>0.17610859535858037</c:v>
                </c:pt>
                <c:pt idx="87">
                  <c:v>0.23222751512660209</c:v>
                </c:pt>
                <c:pt idx="88">
                  <c:v>0.18835089791129031</c:v>
                </c:pt>
                <c:pt idx="89">
                  <c:v>0.22750536782367264</c:v>
                </c:pt>
                <c:pt idx="90">
                  <c:v>0.29841798940680603</c:v>
                </c:pt>
                <c:pt idx="91">
                  <c:v>0.34402722748996989</c:v>
                </c:pt>
                <c:pt idx="92">
                  <c:v>0.34968903107827809</c:v>
                </c:pt>
                <c:pt idx="93">
                  <c:v>0.24976284429849355</c:v>
                </c:pt>
                <c:pt idx="94">
                  <c:v>0.2083338224458397</c:v>
                </c:pt>
                <c:pt idx="95">
                  <c:v>0.17246195312070584</c:v>
                </c:pt>
                <c:pt idx="96">
                  <c:v>0.16122992829916</c:v>
                </c:pt>
                <c:pt idx="97">
                  <c:v>0.17643732441874724</c:v>
                </c:pt>
                <c:pt idx="98">
                  <c:v>0.18707048043095742</c:v>
                </c:pt>
                <c:pt idx="99">
                  <c:v>0.17206196672048946</c:v>
                </c:pt>
                <c:pt idx="100">
                  <c:v>0.11385771513914104</c:v>
                </c:pt>
                <c:pt idx="101">
                  <c:v>0.15536229716515976</c:v>
                </c:pt>
                <c:pt idx="102">
                  <c:v>0.16120458989126471</c:v>
                </c:pt>
                <c:pt idx="103">
                  <c:v>0.18409120371616644</c:v>
                </c:pt>
                <c:pt idx="104">
                  <c:v>0.22468503986407626</c:v>
                </c:pt>
                <c:pt idx="105">
                  <c:v>0.24794791325701976</c:v>
                </c:pt>
                <c:pt idx="106">
                  <c:v>0.26524093072273919</c:v>
                </c:pt>
                <c:pt idx="107">
                  <c:v>0.35529280892591819</c:v>
                </c:pt>
                <c:pt idx="108">
                  <c:v>0.33584090587031046</c:v>
                </c:pt>
                <c:pt idx="109">
                  <c:v>0.36871179875811022</c:v>
                </c:pt>
                <c:pt idx="110">
                  <c:v>0.48712465023281754</c:v>
                </c:pt>
                <c:pt idx="111">
                  <c:v>0.4753973095295248</c:v>
                </c:pt>
                <c:pt idx="112">
                  <c:v>0.54282890243136661</c:v>
                </c:pt>
                <c:pt idx="113">
                  <c:v>0.64656743329564614</c:v>
                </c:pt>
                <c:pt idx="114">
                  <c:v>0.71308743785563566</c:v>
                </c:pt>
                <c:pt idx="115">
                  <c:v>0.66246163717899098</c:v>
                </c:pt>
                <c:pt idx="116">
                  <c:v>0.66703567202144176</c:v>
                </c:pt>
                <c:pt idx="117">
                  <c:v>0.60603962516241228</c:v>
                </c:pt>
                <c:pt idx="118">
                  <c:v>0.64846262552868561</c:v>
                </c:pt>
                <c:pt idx="119">
                  <c:v>0.62769683200507886</c:v>
                </c:pt>
                <c:pt idx="120">
                  <c:v>0.55867646313728048</c:v>
                </c:pt>
                <c:pt idx="121">
                  <c:v>0.53348777353601617</c:v>
                </c:pt>
                <c:pt idx="122">
                  <c:v>0.66391342921496788</c:v>
                </c:pt>
                <c:pt idx="123">
                  <c:v>0.63089243430375019</c:v>
                </c:pt>
                <c:pt idx="124">
                  <c:v>0.68437459615137397</c:v>
                </c:pt>
                <c:pt idx="125">
                  <c:v>0.76361172863675364</c:v>
                </c:pt>
                <c:pt idx="126">
                  <c:v>0.76966628438842499</c:v>
                </c:pt>
                <c:pt idx="127">
                  <c:v>0.83095332951285994</c:v>
                </c:pt>
                <c:pt idx="128">
                  <c:v>0.79485084518910054</c:v>
                </c:pt>
                <c:pt idx="129">
                  <c:v>0.76969777437838216</c:v>
                </c:pt>
                <c:pt idx="130">
                  <c:v>0.78394828096555513</c:v>
                </c:pt>
                <c:pt idx="131">
                  <c:v>0.8204000491781549</c:v>
                </c:pt>
                <c:pt idx="132">
                  <c:v>0.79282726182989505</c:v>
                </c:pt>
                <c:pt idx="133">
                  <c:v>0.79367431552054557</c:v>
                </c:pt>
                <c:pt idx="134">
                  <c:v>0.8100647209139239</c:v>
                </c:pt>
                <c:pt idx="135">
                  <c:v>0.88845967735847808</c:v>
                </c:pt>
                <c:pt idx="136">
                  <c:v>0.93154393142401304</c:v>
                </c:pt>
                <c:pt idx="137">
                  <c:v>0.89417430725494407</c:v>
                </c:pt>
                <c:pt idx="138">
                  <c:v>0.90760032024159176</c:v>
                </c:pt>
                <c:pt idx="139">
                  <c:v>0.90905460290055295</c:v>
                </c:pt>
                <c:pt idx="140">
                  <c:v>0.88395079214586658</c:v>
                </c:pt>
                <c:pt idx="141">
                  <c:v>0.87506352659524023</c:v>
                </c:pt>
                <c:pt idx="142">
                  <c:v>0.87259982923444279</c:v>
                </c:pt>
                <c:pt idx="143">
                  <c:v>0.9133625466123545</c:v>
                </c:pt>
                <c:pt idx="144">
                  <c:v>0.92237041438277867</c:v>
                </c:pt>
                <c:pt idx="145">
                  <c:v>0.91814294684636755</c:v>
                </c:pt>
                <c:pt idx="146">
                  <c:v>0.91858485773765719</c:v>
                </c:pt>
                <c:pt idx="147">
                  <c:v>0.92592641509491447</c:v>
                </c:pt>
                <c:pt idx="148">
                  <c:v>0.90644750717427247</c:v>
                </c:pt>
                <c:pt idx="149">
                  <c:v>0.87316907291119517</c:v>
                </c:pt>
                <c:pt idx="150">
                  <c:v>0.86192896919115114</c:v>
                </c:pt>
                <c:pt idx="151">
                  <c:v>0.85435814462866799</c:v>
                </c:pt>
                <c:pt idx="152">
                  <c:v>0.82262501691589562</c:v>
                </c:pt>
                <c:pt idx="153">
                  <c:v>0.82947655232356676</c:v>
                </c:pt>
                <c:pt idx="154">
                  <c:v>0.87484748987983241</c:v>
                </c:pt>
                <c:pt idx="155">
                  <c:v>0.89275094439014113</c:v>
                </c:pt>
                <c:pt idx="156">
                  <c:v>0.85153281852568341</c:v>
                </c:pt>
                <c:pt idx="157">
                  <c:v>0.87217511745921628</c:v>
                </c:pt>
                <c:pt idx="158">
                  <c:v>0.92479928217281138</c:v>
                </c:pt>
                <c:pt idx="159">
                  <c:v>0.89895459068192962</c:v>
                </c:pt>
                <c:pt idx="160">
                  <c:v>0.87641512833674096</c:v>
                </c:pt>
                <c:pt idx="161">
                  <c:v>0.86041539700550351</c:v>
                </c:pt>
                <c:pt idx="162">
                  <c:v>0.83585837624487724</c:v>
                </c:pt>
                <c:pt idx="163">
                  <c:v>0.78359171151677953</c:v>
                </c:pt>
                <c:pt idx="164">
                  <c:v>0.75944695289372877</c:v>
                </c:pt>
                <c:pt idx="165">
                  <c:v>0.76192357803661226</c:v>
                </c:pt>
                <c:pt idx="166">
                  <c:v>0.72822931639208588</c:v>
                </c:pt>
                <c:pt idx="167">
                  <c:v>0.81483171944063137</c:v>
                </c:pt>
                <c:pt idx="168">
                  <c:v>0.79577780905740925</c:v>
                </c:pt>
                <c:pt idx="169">
                  <c:v>0.85795806094016824</c:v>
                </c:pt>
                <c:pt idx="170">
                  <c:v>0.85733698874913311</c:v>
                </c:pt>
                <c:pt idx="171">
                  <c:v>0.82662479181157311</c:v>
                </c:pt>
                <c:pt idx="172">
                  <c:v>0.8019102687645383</c:v>
                </c:pt>
                <c:pt idx="173">
                  <c:v>0.8252271298322752</c:v>
                </c:pt>
                <c:pt idx="174">
                  <c:v>0.8540864408703488</c:v>
                </c:pt>
                <c:pt idx="175">
                  <c:v>0.8358945851392624</c:v>
                </c:pt>
                <c:pt idx="176">
                  <c:v>0.8288725411781569</c:v>
                </c:pt>
                <c:pt idx="177">
                  <c:v>0.80417027443290223</c:v>
                </c:pt>
                <c:pt idx="178">
                  <c:v>0.78598240931987184</c:v>
                </c:pt>
                <c:pt idx="179">
                  <c:v>0.70219904859779159</c:v>
                </c:pt>
                <c:pt idx="180">
                  <c:v>0.59460454274965391</c:v>
                </c:pt>
                <c:pt idx="181">
                  <c:v>0.62653678982364314</c:v>
                </c:pt>
                <c:pt idx="182">
                  <c:v>0.65308110831084709</c:v>
                </c:pt>
                <c:pt idx="183">
                  <c:v>0.56906423261344485</c:v>
                </c:pt>
                <c:pt idx="184">
                  <c:v>0.50694693068417607</c:v>
                </c:pt>
                <c:pt idx="185">
                  <c:v>0.45496407300909741</c:v>
                </c:pt>
                <c:pt idx="186">
                  <c:v>0.47185135274646434</c:v>
                </c:pt>
                <c:pt idx="187">
                  <c:v>0.50782991684631029</c:v>
                </c:pt>
                <c:pt idx="188">
                  <c:v>0.55744582576661061</c:v>
                </c:pt>
                <c:pt idx="189">
                  <c:v>0.5805614170721034</c:v>
                </c:pt>
                <c:pt idx="190">
                  <c:v>0.61836564602865551</c:v>
                </c:pt>
                <c:pt idx="191">
                  <c:v>0.67221352317229444</c:v>
                </c:pt>
                <c:pt idx="192">
                  <c:v>0.71710747897480809</c:v>
                </c:pt>
                <c:pt idx="193">
                  <c:v>0.73639621498772589</c:v>
                </c:pt>
                <c:pt idx="194">
                  <c:v>0.76719196836253634</c:v>
                </c:pt>
                <c:pt idx="195">
                  <c:v>0.80732311223117315</c:v>
                </c:pt>
                <c:pt idx="196">
                  <c:v>0.73501071865304812</c:v>
                </c:pt>
                <c:pt idx="197">
                  <c:v>0.74573684390038841</c:v>
                </c:pt>
                <c:pt idx="198">
                  <c:v>0.79801844121439547</c:v>
                </c:pt>
                <c:pt idx="199">
                  <c:v>0.86192954038515512</c:v>
                </c:pt>
                <c:pt idx="200">
                  <c:v>0.8711545211135574</c:v>
                </c:pt>
                <c:pt idx="201">
                  <c:v>0.87025913159843837</c:v>
                </c:pt>
                <c:pt idx="202">
                  <c:v>0.90971042061282759</c:v>
                </c:pt>
                <c:pt idx="203">
                  <c:v>0.90184484323946901</c:v>
                </c:pt>
                <c:pt idx="204">
                  <c:v>0.85308172121608394</c:v>
                </c:pt>
                <c:pt idx="205">
                  <c:v>0.83348301202689978</c:v>
                </c:pt>
                <c:pt idx="206">
                  <c:v>0.81327503729724515</c:v>
                </c:pt>
                <c:pt idx="207">
                  <c:v>0.82104184261022806</c:v>
                </c:pt>
                <c:pt idx="208">
                  <c:v>0.82997267699394162</c:v>
                </c:pt>
                <c:pt idx="209">
                  <c:v>0.8022234359477235</c:v>
                </c:pt>
                <c:pt idx="210">
                  <c:v>0.80345301527727586</c:v>
                </c:pt>
                <c:pt idx="211">
                  <c:v>0.82553689376061579</c:v>
                </c:pt>
                <c:pt idx="212">
                  <c:v>0.80982319371587264</c:v>
                </c:pt>
                <c:pt idx="213">
                  <c:v>0.83724915603855909</c:v>
                </c:pt>
                <c:pt idx="214">
                  <c:v>0.83777762128021427</c:v>
                </c:pt>
                <c:pt idx="215">
                  <c:v>0.85051727382528775</c:v>
                </c:pt>
                <c:pt idx="216">
                  <c:v>0.90117716118104563</c:v>
                </c:pt>
                <c:pt idx="217">
                  <c:v>0.89261742818353362</c:v>
                </c:pt>
                <c:pt idx="218">
                  <c:v>0.84206821679881605</c:v>
                </c:pt>
                <c:pt idx="219">
                  <c:v>0.85257180387279463</c:v>
                </c:pt>
                <c:pt idx="220">
                  <c:v>0.90140458995752593</c:v>
                </c:pt>
                <c:pt idx="221">
                  <c:v>0.93190885478056495</c:v>
                </c:pt>
                <c:pt idx="222">
                  <c:v>0.90103442858749283</c:v>
                </c:pt>
                <c:pt idx="223">
                  <c:v>0.85995423105254398</c:v>
                </c:pt>
                <c:pt idx="224">
                  <c:v>0.78762300101262572</c:v>
                </c:pt>
                <c:pt idx="225">
                  <c:v>0.7799148906345249</c:v>
                </c:pt>
                <c:pt idx="226">
                  <c:v>0.75472048861568741</c:v>
                </c:pt>
                <c:pt idx="227">
                  <c:v>0.74055013773839362</c:v>
                </c:pt>
                <c:pt idx="228">
                  <c:v>0.7621917053586984</c:v>
                </c:pt>
                <c:pt idx="229">
                  <c:v>0.82992251601716882</c:v>
                </c:pt>
                <c:pt idx="230">
                  <c:v>0.89110336094736908</c:v>
                </c:pt>
                <c:pt idx="231">
                  <c:v>0.87410377900825376</c:v>
                </c:pt>
                <c:pt idx="232">
                  <c:v>0.84394422336674557</c:v>
                </c:pt>
                <c:pt idx="233">
                  <c:v>0.88844467033986829</c:v>
                </c:pt>
                <c:pt idx="234">
                  <c:v>0.89752691893452663</c:v>
                </c:pt>
                <c:pt idx="235">
                  <c:v>0.87862033911763826</c:v>
                </c:pt>
                <c:pt idx="236">
                  <c:v>0.84242949653511823</c:v>
                </c:pt>
                <c:pt idx="237">
                  <c:v>0.86228536613724338</c:v>
                </c:pt>
                <c:pt idx="238">
                  <c:v>0.78395207646496889</c:v>
                </c:pt>
                <c:pt idx="239">
                  <c:v>0.76991026882805647</c:v>
                </c:pt>
                <c:pt idx="240">
                  <c:v>0.67247873795297441</c:v>
                </c:pt>
                <c:pt idx="241">
                  <c:v>0.61174457616416222</c:v>
                </c:pt>
                <c:pt idx="242">
                  <c:v>0.52729960453990521</c:v>
                </c:pt>
                <c:pt idx="243">
                  <c:v>0.416557038100282</c:v>
                </c:pt>
                <c:pt idx="244">
                  <c:v>0.41848871028207207</c:v>
                </c:pt>
                <c:pt idx="245">
                  <c:v>0.37080457792719573</c:v>
                </c:pt>
                <c:pt idx="246">
                  <c:v>0.4674701023611178</c:v>
                </c:pt>
                <c:pt idx="247">
                  <c:v>0.37221986200055435</c:v>
                </c:pt>
                <c:pt idx="248">
                  <c:v>0.24092453643380563</c:v>
                </c:pt>
                <c:pt idx="249">
                  <c:v>0.20420052673875388</c:v>
                </c:pt>
                <c:pt idx="250">
                  <c:v>0.17233296716501839</c:v>
                </c:pt>
                <c:pt idx="251">
                  <c:v>0.17319403618117024</c:v>
                </c:pt>
                <c:pt idx="252">
                  <c:v>0.15058615159083955</c:v>
                </c:pt>
                <c:pt idx="253">
                  <c:v>0.19242987631902569</c:v>
                </c:pt>
                <c:pt idx="254">
                  <c:v>0.25311950126220978</c:v>
                </c:pt>
                <c:pt idx="255">
                  <c:v>0.25491271881554772</c:v>
                </c:pt>
                <c:pt idx="256">
                  <c:v>0.38011078671746246</c:v>
                </c:pt>
                <c:pt idx="257">
                  <c:v>0.36188399676140115</c:v>
                </c:pt>
                <c:pt idx="258">
                  <c:v>0.24050910213465432</c:v>
                </c:pt>
                <c:pt idx="259">
                  <c:v>0.29925870529388848</c:v>
                </c:pt>
                <c:pt idx="260">
                  <c:v>0.31075993661539592</c:v>
                </c:pt>
                <c:pt idx="261">
                  <c:v>0.242894049496163</c:v>
                </c:pt>
                <c:pt idx="262">
                  <c:v>0.24011419696387198</c:v>
                </c:pt>
                <c:pt idx="263">
                  <c:v>0.27297126487984957</c:v>
                </c:pt>
                <c:pt idx="264">
                  <c:v>0.21068617458606823</c:v>
                </c:pt>
                <c:pt idx="265">
                  <c:v>0.16982841179340016</c:v>
                </c:pt>
                <c:pt idx="266">
                  <c:v>0.15454759679857383</c:v>
                </c:pt>
                <c:pt idx="267">
                  <c:v>0.14611051239593886</c:v>
                </c:pt>
                <c:pt idx="268">
                  <c:v>0.20001853068312428</c:v>
                </c:pt>
                <c:pt idx="269">
                  <c:v>0.14196654401056169</c:v>
                </c:pt>
                <c:pt idx="270">
                  <c:v>9.8216391279864701E-2</c:v>
                </c:pt>
                <c:pt idx="271">
                  <c:v>0.10705330510545125</c:v>
                </c:pt>
                <c:pt idx="272">
                  <c:v>0.11332188196202014</c:v>
                </c:pt>
                <c:pt idx="273">
                  <c:v>0.14765012584187531</c:v>
                </c:pt>
                <c:pt idx="274">
                  <c:v>0.16884099028737967</c:v>
                </c:pt>
                <c:pt idx="275">
                  <c:v>0.1220103243528976</c:v>
                </c:pt>
                <c:pt idx="276">
                  <c:v>0.13513975482984614</c:v>
                </c:pt>
                <c:pt idx="277">
                  <c:v>0.16271037367581162</c:v>
                </c:pt>
                <c:pt idx="278">
                  <c:v>0.22003524195290014</c:v>
                </c:pt>
                <c:pt idx="279">
                  <c:v>0.21239203059972395</c:v>
                </c:pt>
                <c:pt idx="280">
                  <c:v>0.19504797129344659</c:v>
                </c:pt>
                <c:pt idx="281">
                  <c:v>0.18791069139540453</c:v>
                </c:pt>
                <c:pt idx="282">
                  <c:v>0.1811450555770438</c:v>
                </c:pt>
                <c:pt idx="283">
                  <c:v>0.17991918059710418</c:v>
                </c:pt>
                <c:pt idx="284">
                  <c:v>0.24136459553555012</c:v>
                </c:pt>
                <c:pt idx="285">
                  <c:v>0.28953871305901957</c:v>
                </c:pt>
                <c:pt idx="286">
                  <c:v>0.27242463361326247</c:v>
                </c:pt>
                <c:pt idx="287">
                  <c:v>0.24825127915764855</c:v>
                </c:pt>
                <c:pt idx="288">
                  <c:v>0.29302651334648133</c:v>
                </c:pt>
                <c:pt idx="289">
                  <c:v>0.26620961528573484</c:v>
                </c:pt>
                <c:pt idx="290">
                  <c:v>0.3378839343668828</c:v>
                </c:pt>
                <c:pt idx="291">
                  <c:v>0.3446519704852441</c:v>
                </c:pt>
                <c:pt idx="292">
                  <c:v>0.44734640261918496</c:v>
                </c:pt>
                <c:pt idx="293">
                  <c:v>0.53276165929435282</c:v>
                </c:pt>
                <c:pt idx="294">
                  <c:v>0.55588410890671125</c:v>
                </c:pt>
                <c:pt idx="295">
                  <c:v>0.63274303168600099</c:v>
                </c:pt>
                <c:pt idx="296">
                  <c:v>0.61961790003296557</c:v>
                </c:pt>
                <c:pt idx="297">
                  <c:v>0.64603766674610019</c:v>
                </c:pt>
                <c:pt idx="298">
                  <c:v>0.73782315755023953</c:v>
                </c:pt>
                <c:pt idx="299">
                  <c:v>0.77361111511641878</c:v>
                </c:pt>
                <c:pt idx="300">
                  <c:v>0.87771943823625809</c:v>
                </c:pt>
                <c:pt idx="301">
                  <c:v>0.85665930844222371</c:v>
                </c:pt>
                <c:pt idx="302">
                  <c:v>0.85615483618296406</c:v>
                </c:pt>
                <c:pt idx="303">
                  <c:v>0.85410719361570164</c:v>
                </c:pt>
                <c:pt idx="304">
                  <c:v>0.84593986559546885</c:v>
                </c:pt>
                <c:pt idx="305">
                  <c:v>0.86204974085169528</c:v>
                </c:pt>
                <c:pt idx="306">
                  <c:v>0.86162972787406256</c:v>
                </c:pt>
                <c:pt idx="307">
                  <c:v>0.77990108005107017</c:v>
                </c:pt>
                <c:pt idx="308">
                  <c:v>0.77042295099333857</c:v>
                </c:pt>
                <c:pt idx="309">
                  <c:v>0.77647931628148892</c:v>
                </c:pt>
                <c:pt idx="310">
                  <c:v>0.78685710280099841</c:v>
                </c:pt>
                <c:pt idx="311">
                  <c:v>0.83782245745385231</c:v>
                </c:pt>
                <c:pt idx="312">
                  <c:v>0.81556872560747418</c:v>
                </c:pt>
                <c:pt idx="313">
                  <c:v>0.7565844194911916</c:v>
                </c:pt>
                <c:pt idx="314">
                  <c:v>0.81382780699883417</c:v>
                </c:pt>
                <c:pt idx="315">
                  <c:v>0.80399836324187701</c:v>
                </c:pt>
                <c:pt idx="316">
                  <c:v>0.83470951068923616</c:v>
                </c:pt>
                <c:pt idx="317">
                  <c:v>0.80615490359835995</c:v>
                </c:pt>
                <c:pt idx="318">
                  <c:v>0.75858854679033838</c:v>
                </c:pt>
                <c:pt idx="319">
                  <c:v>0.7378712588024734</c:v>
                </c:pt>
                <c:pt idx="320">
                  <c:v>0.74951415764960583</c:v>
                </c:pt>
                <c:pt idx="321">
                  <c:v>0.63053759189159497</c:v>
                </c:pt>
                <c:pt idx="322">
                  <c:v>0.56005316414107686</c:v>
                </c:pt>
                <c:pt idx="323">
                  <c:v>0.58761994133858675</c:v>
                </c:pt>
                <c:pt idx="324">
                  <c:v>0.53775149381771126</c:v>
                </c:pt>
                <c:pt idx="325">
                  <c:v>0.62026599415041983</c:v>
                </c:pt>
                <c:pt idx="326">
                  <c:v>0.62474987167943374</c:v>
                </c:pt>
                <c:pt idx="327">
                  <c:v>0.59055719257521333</c:v>
                </c:pt>
                <c:pt idx="328">
                  <c:v>0.5003121212273639</c:v>
                </c:pt>
                <c:pt idx="329">
                  <c:v>0.42227883136582817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'Cum % Analysis'!$H$50</c:f>
              <c:strCache>
                <c:ptCount val="1"/>
                <c:pt idx="0">
                  <c:v>Running Average Wins of 50 hands</c:v>
                </c:pt>
              </c:strCache>
            </c:strRef>
          </c:tx>
          <c:marker>
            <c:symbol val="none"/>
          </c:marker>
          <c:xVal>
            <c:strRef>
              <c:f>'Cum % Analysis'!$A$51:$A$500</c:f>
              <c:strCache>
                <c:ptCount val="45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  <c:pt idx="201">
                  <c:v>251</c:v>
                </c:pt>
                <c:pt idx="202">
                  <c:v>252</c:v>
                </c:pt>
                <c:pt idx="203">
                  <c:v>253</c:v>
                </c:pt>
                <c:pt idx="204">
                  <c:v>254</c:v>
                </c:pt>
                <c:pt idx="205">
                  <c:v>255</c:v>
                </c:pt>
                <c:pt idx="206">
                  <c:v>256</c:v>
                </c:pt>
                <c:pt idx="207">
                  <c:v>257</c:v>
                </c:pt>
                <c:pt idx="208">
                  <c:v>258</c:v>
                </c:pt>
                <c:pt idx="209">
                  <c:v>259</c:v>
                </c:pt>
                <c:pt idx="210">
                  <c:v>260</c:v>
                </c:pt>
                <c:pt idx="211">
                  <c:v>261</c:v>
                </c:pt>
                <c:pt idx="212">
                  <c:v>262</c:v>
                </c:pt>
                <c:pt idx="213">
                  <c:v>263</c:v>
                </c:pt>
                <c:pt idx="214">
                  <c:v>264</c:v>
                </c:pt>
                <c:pt idx="215">
                  <c:v>265</c:v>
                </c:pt>
                <c:pt idx="216">
                  <c:v>266</c:v>
                </c:pt>
                <c:pt idx="217">
                  <c:v>267</c:v>
                </c:pt>
                <c:pt idx="218">
                  <c:v>268</c:v>
                </c:pt>
                <c:pt idx="219">
                  <c:v>269</c:v>
                </c:pt>
                <c:pt idx="220">
                  <c:v>270</c:v>
                </c:pt>
                <c:pt idx="221">
                  <c:v>271</c:v>
                </c:pt>
                <c:pt idx="222">
                  <c:v>272</c:v>
                </c:pt>
                <c:pt idx="223">
                  <c:v>273</c:v>
                </c:pt>
                <c:pt idx="224">
                  <c:v>274</c:v>
                </c:pt>
                <c:pt idx="225">
                  <c:v>275</c:v>
                </c:pt>
                <c:pt idx="226">
                  <c:v>276</c:v>
                </c:pt>
                <c:pt idx="227">
                  <c:v>277</c:v>
                </c:pt>
                <c:pt idx="228">
                  <c:v>278</c:v>
                </c:pt>
                <c:pt idx="229">
                  <c:v>279</c:v>
                </c:pt>
                <c:pt idx="230">
                  <c:v>280</c:v>
                </c:pt>
                <c:pt idx="231">
                  <c:v>281</c:v>
                </c:pt>
                <c:pt idx="232">
                  <c:v>282</c:v>
                </c:pt>
                <c:pt idx="233">
                  <c:v>283</c:v>
                </c:pt>
                <c:pt idx="234">
                  <c:v>284</c:v>
                </c:pt>
                <c:pt idx="235">
                  <c:v>285</c:v>
                </c:pt>
                <c:pt idx="236">
                  <c:v>286</c:v>
                </c:pt>
                <c:pt idx="237">
                  <c:v>287</c:v>
                </c:pt>
                <c:pt idx="238">
                  <c:v>288</c:v>
                </c:pt>
                <c:pt idx="239">
                  <c:v>289</c:v>
                </c:pt>
                <c:pt idx="240">
                  <c:v>290</c:v>
                </c:pt>
                <c:pt idx="241">
                  <c:v>291</c:v>
                </c:pt>
                <c:pt idx="242">
                  <c:v>292</c:v>
                </c:pt>
                <c:pt idx="243">
                  <c:v>293</c:v>
                </c:pt>
                <c:pt idx="244">
                  <c:v>294</c:v>
                </c:pt>
                <c:pt idx="245">
                  <c:v>295</c:v>
                </c:pt>
                <c:pt idx="246">
                  <c:v>296</c:v>
                </c:pt>
                <c:pt idx="247">
                  <c:v>297</c:v>
                </c:pt>
                <c:pt idx="248">
                  <c:v>298</c:v>
                </c:pt>
                <c:pt idx="249">
                  <c:v>299</c:v>
                </c:pt>
                <c:pt idx="250">
                  <c:v>300</c:v>
                </c:pt>
                <c:pt idx="251">
                  <c:v>301</c:v>
                </c:pt>
                <c:pt idx="252">
                  <c:v>302</c:v>
                </c:pt>
                <c:pt idx="253">
                  <c:v>303</c:v>
                </c:pt>
                <c:pt idx="254">
                  <c:v>304</c:v>
                </c:pt>
                <c:pt idx="255">
                  <c:v>305</c:v>
                </c:pt>
                <c:pt idx="256">
                  <c:v>306</c:v>
                </c:pt>
                <c:pt idx="257">
                  <c:v>307</c:v>
                </c:pt>
                <c:pt idx="258">
                  <c:v>308</c:v>
                </c:pt>
                <c:pt idx="259">
                  <c:v>309</c:v>
                </c:pt>
                <c:pt idx="260">
                  <c:v>310</c:v>
                </c:pt>
                <c:pt idx="261">
                  <c:v>311</c:v>
                </c:pt>
                <c:pt idx="262">
                  <c:v>312</c:v>
                </c:pt>
                <c:pt idx="263">
                  <c:v>313</c:v>
                </c:pt>
                <c:pt idx="264">
                  <c:v>314</c:v>
                </c:pt>
                <c:pt idx="265">
                  <c:v>315</c:v>
                </c:pt>
                <c:pt idx="266">
                  <c:v>316</c:v>
                </c:pt>
                <c:pt idx="267">
                  <c:v>317</c:v>
                </c:pt>
                <c:pt idx="268">
                  <c:v>318</c:v>
                </c:pt>
                <c:pt idx="269">
                  <c:v>319</c:v>
                </c:pt>
                <c:pt idx="270">
                  <c:v>320</c:v>
                </c:pt>
                <c:pt idx="271">
                  <c:v>321</c:v>
                </c:pt>
                <c:pt idx="272">
                  <c:v>322</c:v>
                </c:pt>
                <c:pt idx="273">
                  <c:v>323</c:v>
                </c:pt>
                <c:pt idx="274">
                  <c:v>324</c:v>
                </c:pt>
                <c:pt idx="275">
                  <c:v>325</c:v>
                </c:pt>
                <c:pt idx="276">
                  <c:v>326</c:v>
                </c:pt>
                <c:pt idx="277">
                  <c:v>327</c:v>
                </c:pt>
                <c:pt idx="278">
                  <c:v>328</c:v>
                </c:pt>
                <c:pt idx="279">
                  <c:v>329</c:v>
                </c:pt>
                <c:pt idx="280">
                  <c:v>330</c:v>
                </c:pt>
                <c:pt idx="281">
                  <c:v>331</c:v>
                </c:pt>
                <c:pt idx="282">
                  <c:v>332</c:v>
                </c:pt>
                <c:pt idx="283">
                  <c:v>333</c:v>
                </c:pt>
                <c:pt idx="284">
                  <c:v>334</c:v>
                </c:pt>
                <c:pt idx="285">
                  <c:v>335</c:v>
                </c:pt>
                <c:pt idx="286">
                  <c:v>336</c:v>
                </c:pt>
                <c:pt idx="287">
                  <c:v>337</c:v>
                </c:pt>
                <c:pt idx="288">
                  <c:v>338</c:v>
                </c:pt>
                <c:pt idx="289">
                  <c:v>339</c:v>
                </c:pt>
                <c:pt idx="290">
                  <c:v>340</c:v>
                </c:pt>
                <c:pt idx="291">
                  <c:v>341</c:v>
                </c:pt>
                <c:pt idx="292">
                  <c:v>342</c:v>
                </c:pt>
                <c:pt idx="293">
                  <c:v>343</c:v>
                </c:pt>
                <c:pt idx="294">
                  <c:v>344</c:v>
                </c:pt>
                <c:pt idx="295">
                  <c:v>345</c:v>
                </c:pt>
                <c:pt idx="296">
                  <c:v>346</c:v>
                </c:pt>
                <c:pt idx="297">
                  <c:v>347</c:v>
                </c:pt>
                <c:pt idx="298">
                  <c:v>348</c:v>
                </c:pt>
                <c:pt idx="299">
                  <c:v>349</c:v>
                </c:pt>
                <c:pt idx="300">
                  <c:v>350</c:v>
                </c:pt>
                <c:pt idx="301">
                  <c:v>351</c:v>
                </c:pt>
                <c:pt idx="302">
                  <c:v>352</c:v>
                </c:pt>
                <c:pt idx="303">
                  <c:v>353</c:v>
                </c:pt>
                <c:pt idx="304">
                  <c:v>354</c:v>
                </c:pt>
                <c:pt idx="305">
                  <c:v>355</c:v>
                </c:pt>
                <c:pt idx="306">
                  <c:v>356</c:v>
                </c:pt>
                <c:pt idx="307">
                  <c:v>357</c:v>
                </c:pt>
                <c:pt idx="308">
                  <c:v>358</c:v>
                </c:pt>
                <c:pt idx="309">
                  <c:v>359</c:v>
                </c:pt>
                <c:pt idx="310">
                  <c:v>360</c:v>
                </c:pt>
                <c:pt idx="311">
                  <c:v>361</c:v>
                </c:pt>
                <c:pt idx="312">
                  <c:v>362</c:v>
                </c:pt>
                <c:pt idx="313">
                  <c:v>363</c:v>
                </c:pt>
                <c:pt idx="314">
                  <c:v>364</c:v>
                </c:pt>
                <c:pt idx="315">
                  <c:v>365</c:v>
                </c:pt>
                <c:pt idx="316">
                  <c:v>366</c:v>
                </c:pt>
                <c:pt idx="317">
                  <c:v>367</c:v>
                </c:pt>
                <c:pt idx="318">
                  <c:v>368</c:v>
                </c:pt>
                <c:pt idx="319">
                  <c:v>369</c:v>
                </c:pt>
                <c:pt idx="320">
                  <c:v>370</c:v>
                </c:pt>
                <c:pt idx="321">
                  <c:v>371</c:v>
                </c:pt>
                <c:pt idx="322">
                  <c:v>372</c:v>
                </c:pt>
                <c:pt idx="323">
                  <c:v>373</c:v>
                </c:pt>
                <c:pt idx="324">
                  <c:v>374</c:v>
                </c:pt>
                <c:pt idx="325">
                  <c:v>375</c:v>
                </c:pt>
                <c:pt idx="326">
                  <c:v>376</c:v>
                </c:pt>
                <c:pt idx="327">
                  <c:v>377</c:v>
                </c:pt>
                <c:pt idx="328">
                  <c:v>378</c:v>
                </c:pt>
                <c:pt idx="329">
                  <c:v>379</c:v>
                </c:pt>
                <c:pt idx="330">
                  <c:v> </c:v>
                </c:pt>
                <c:pt idx="331">
                  <c:v> </c:v>
                </c:pt>
                <c:pt idx="332">
                  <c:v> </c:v>
                </c:pt>
                <c:pt idx="333">
                  <c:v> </c:v>
                </c:pt>
                <c:pt idx="334">
                  <c:v> </c:v>
                </c:pt>
                <c:pt idx="335">
                  <c:v> </c:v>
                </c:pt>
                <c:pt idx="336">
                  <c:v> </c:v>
                </c:pt>
                <c:pt idx="337">
                  <c:v> </c:v>
                </c:pt>
                <c:pt idx="338">
                  <c:v> </c:v>
                </c:pt>
                <c:pt idx="339">
                  <c:v> </c:v>
                </c:pt>
                <c:pt idx="340">
                  <c:v> </c:v>
                </c:pt>
                <c:pt idx="341">
                  <c:v> </c:v>
                </c:pt>
                <c:pt idx="342">
                  <c:v> </c:v>
                </c:pt>
                <c:pt idx="343">
                  <c:v> </c:v>
                </c:pt>
                <c:pt idx="344">
                  <c:v> </c:v>
                </c:pt>
                <c:pt idx="345">
                  <c:v> </c:v>
                </c:pt>
                <c:pt idx="346">
                  <c:v> </c:v>
                </c:pt>
                <c:pt idx="347">
                  <c:v> </c:v>
                </c:pt>
                <c:pt idx="348">
                  <c:v> </c:v>
                </c:pt>
                <c:pt idx="349">
                  <c:v> </c:v>
                </c:pt>
                <c:pt idx="350">
                  <c:v> </c:v>
                </c:pt>
                <c:pt idx="351">
                  <c:v> </c:v>
                </c:pt>
                <c:pt idx="352">
                  <c:v> </c:v>
                </c:pt>
                <c:pt idx="353">
                  <c:v> </c:v>
                </c:pt>
                <c:pt idx="354">
                  <c:v> </c:v>
                </c:pt>
                <c:pt idx="355">
                  <c:v> </c:v>
                </c:pt>
                <c:pt idx="356">
                  <c:v> </c:v>
                </c:pt>
                <c:pt idx="357">
                  <c:v> </c:v>
                </c:pt>
                <c:pt idx="358">
                  <c:v> </c:v>
                </c:pt>
                <c:pt idx="359">
                  <c:v> </c:v>
                </c:pt>
                <c:pt idx="360">
                  <c:v> </c:v>
                </c:pt>
                <c:pt idx="361">
                  <c:v> </c:v>
                </c:pt>
                <c:pt idx="362">
                  <c:v> </c:v>
                </c:pt>
                <c:pt idx="363">
                  <c:v> </c:v>
                </c:pt>
                <c:pt idx="364">
                  <c:v> </c:v>
                </c:pt>
                <c:pt idx="365">
                  <c:v> </c:v>
                </c:pt>
                <c:pt idx="366">
                  <c:v> </c:v>
                </c:pt>
                <c:pt idx="367">
                  <c:v> </c:v>
                </c:pt>
                <c:pt idx="368">
                  <c:v> </c:v>
                </c:pt>
                <c:pt idx="369">
                  <c:v> </c:v>
                </c:pt>
                <c:pt idx="370">
                  <c:v> </c:v>
                </c:pt>
                <c:pt idx="371">
                  <c:v> </c:v>
                </c:pt>
                <c:pt idx="372">
                  <c:v> </c:v>
                </c:pt>
                <c:pt idx="373">
                  <c:v> </c:v>
                </c:pt>
                <c:pt idx="374">
                  <c:v> </c:v>
                </c:pt>
                <c:pt idx="375">
                  <c:v> </c:v>
                </c:pt>
                <c:pt idx="376">
                  <c:v> </c:v>
                </c:pt>
                <c:pt idx="377">
                  <c:v> </c:v>
                </c:pt>
                <c:pt idx="378">
                  <c:v> </c:v>
                </c:pt>
                <c:pt idx="379">
                  <c:v> </c:v>
                </c:pt>
                <c:pt idx="380">
                  <c:v> </c:v>
                </c:pt>
                <c:pt idx="381">
                  <c:v> </c:v>
                </c:pt>
                <c:pt idx="382">
                  <c:v> </c:v>
                </c:pt>
                <c:pt idx="383">
                  <c:v> </c:v>
                </c:pt>
                <c:pt idx="384">
                  <c:v> </c:v>
                </c:pt>
                <c:pt idx="385">
                  <c:v> </c:v>
                </c:pt>
                <c:pt idx="386">
                  <c:v> </c:v>
                </c:pt>
                <c:pt idx="387">
                  <c:v> </c:v>
                </c:pt>
                <c:pt idx="388">
                  <c:v> </c:v>
                </c:pt>
                <c:pt idx="389">
                  <c:v> </c:v>
                </c:pt>
                <c:pt idx="390">
                  <c:v> </c:v>
                </c:pt>
                <c:pt idx="391">
                  <c:v> </c:v>
                </c:pt>
                <c:pt idx="392">
                  <c:v> </c:v>
                </c:pt>
                <c:pt idx="393">
                  <c:v> </c:v>
                </c:pt>
                <c:pt idx="394">
                  <c:v> </c:v>
                </c:pt>
                <c:pt idx="395">
                  <c:v> </c:v>
                </c:pt>
                <c:pt idx="396">
                  <c:v> </c:v>
                </c:pt>
                <c:pt idx="397">
                  <c:v> </c:v>
                </c:pt>
                <c:pt idx="398">
                  <c:v> </c:v>
                </c:pt>
                <c:pt idx="399">
                  <c:v> </c:v>
                </c:pt>
                <c:pt idx="400">
                  <c:v> </c:v>
                </c:pt>
                <c:pt idx="401">
                  <c:v> </c:v>
                </c:pt>
                <c:pt idx="402">
                  <c:v> </c:v>
                </c:pt>
                <c:pt idx="403">
                  <c:v> </c:v>
                </c:pt>
                <c:pt idx="404">
                  <c:v> </c:v>
                </c:pt>
                <c:pt idx="405">
                  <c:v> </c:v>
                </c:pt>
                <c:pt idx="406">
                  <c:v> </c:v>
                </c:pt>
                <c:pt idx="407">
                  <c:v> </c:v>
                </c:pt>
                <c:pt idx="408">
                  <c:v> </c:v>
                </c:pt>
                <c:pt idx="409">
                  <c:v> </c:v>
                </c:pt>
                <c:pt idx="410">
                  <c:v> </c:v>
                </c:pt>
                <c:pt idx="411">
                  <c:v> </c:v>
                </c:pt>
                <c:pt idx="412">
                  <c:v> </c:v>
                </c:pt>
                <c:pt idx="413">
                  <c:v> </c:v>
                </c:pt>
                <c:pt idx="414">
                  <c:v> </c:v>
                </c:pt>
                <c:pt idx="415">
                  <c:v> </c:v>
                </c:pt>
                <c:pt idx="416">
                  <c:v> </c:v>
                </c:pt>
                <c:pt idx="417">
                  <c:v> </c:v>
                </c:pt>
                <c:pt idx="418">
                  <c:v> </c:v>
                </c:pt>
                <c:pt idx="419">
                  <c:v> </c:v>
                </c:pt>
                <c:pt idx="420">
                  <c:v> </c:v>
                </c:pt>
                <c:pt idx="421">
                  <c:v> </c:v>
                </c:pt>
                <c:pt idx="422">
                  <c:v> </c:v>
                </c:pt>
                <c:pt idx="423">
                  <c:v> </c:v>
                </c:pt>
                <c:pt idx="424">
                  <c:v> </c:v>
                </c:pt>
                <c:pt idx="425">
                  <c:v> </c:v>
                </c:pt>
                <c:pt idx="426">
                  <c:v> </c:v>
                </c:pt>
                <c:pt idx="427">
                  <c:v> </c:v>
                </c:pt>
                <c:pt idx="428">
                  <c:v> </c:v>
                </c:pt>
                <c:pt idx="429">
                  <c:v> </c:v>
                </c:pt>
                <c:pt idx="430">
                  <c:v> </c:v>
                </c:pt>
                <c:pt idx="431">
                  <c:v> </c:v>
                </c:pt>
                <c:pt idx="432">
                  <c:v> </c:v>
                </c:pt>
                <c:pt idx="433">
                  <c:v> </c:v>
                </c:pt>
                <c:pt idx="434">
                  <c:v> </c:v>
                </c:pt>
                <c:pt idx="435">
                  <c:v> </c:v>
                </c:pt>
                <c:pt idx="436">
                  <c:v> </c:v>
                </c:pt>
                <c:pt idx="437">
                  <c:v> </c:v>
                </c:pt>
                <c:pt idx="438">
                  <c:v> </c:v>
                </c:pt>
                <c:pt idx="439">
                  <c:v> </c:v>
                </c:pt>
                <c:pt idx="440">
                  <c:v> </c:v>
                </c:pt>
                <c:pt idx="441">
                  <c:v> </c:v>
                </c:pt>
                <c:pt idx="442">
                  <c:v> </c:v>
                </c:pt>
                <c:pt idx="443">
                  <c:v> </c:v>
                </c:pt>
                <c:pt idx="444">
                  <c:v> </c:v>
                </c:pt>
                <c:pt idx="445">
                  <c:v> </c:v>
                </c:pt>
                <c:pt idx="446">
                  <c:v> </c:v>
                </c:pt>
                <c:pt idx="447">
                  <c:v> </c:v>
                </c:pt>
                <c:pt idx="448">
                  <c:v> </c:v>
                </c:pt>
                <c:pt idx="449">
                  <c:v> </c:v>
                </c:pt>
              </c:strCache>
            </c:strRef>
          </c:xVal>
          <c:yVal>
            <c:numRef>
              <c:f>'Cum % Analysis'!$H$51:$H$500</c:f>
              <c:numCache>
                <c:formatCode>[$-409]General</c:formatCode>
                <c:ptCount val="450"/>
                <c:pt idx="0">
                  <c:v>0.49</c:v>
                </c:pt>
                <c:pt idx="1">
                  <c:v>0.48</c:v>
                </c:pt>
                <c:pt idx="2">
                  <c:v>0.46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0.42</c:v>
                </c:pt>
                <c:pt idx="7">
                  <c:v>0.44</c:v>
                </c:pt>
                <c:pt idx="8">
                  <c:v>0.44</c:v>
                </c:pt>
                <c:pt idx="9">
                  <c:v>0.46</c:v>
                </c:pt>
                <c:pt idx="10">
                  <c:v>0.46</c:v>
                </c:pt>
                <c:pt idx="11">
                  <c:v>0.48</c:v>
                </c:pt>
                <c:pt idx="12">
                  <c:v>0.46</c:v>
                </c:pt>
                <c:pt idx="13">
                  <c:v>0.46</c:v>
                </c:pt>
                <c:pt idx="14">
                  <c:v>0.48</c:v>
                </c:pt>
                <c:pt idx="15">
                  <c:v>0.5</c:v>
                </c:pt>
                <c:pt idx="16">
                  <c:v>0.5</c:v>
                </c:pt>
                <c:pt idx="17">
                  <c:v>0.51</c:v>
                </c:pt>
                <c:pt idx="18">
                  <c:v>0.51</c:v>
                </c:pt>
                <c:pt idx="19">
                  <c:v>0.53</c:v>
                </c:pt>
                <c:pt idx="20">
                  <c:v>0.53</c:v>
                </c:pt>
                <c:pt idx="21">
                  <c:v>0.53</c:v>
                </c:pt>
                <c:pt idx="22">
                  <c:v>0.52</c:v>
                </c:pt>
                <c:pt idx="23">
                  <c:v>0.5</c:v>
                </c:pt>
                <c:pt idx="24">
                  <c:v>0.5</c:v>
                </c:pt>
                <c:pt idx="25">
                  <c:v>0.48</c:v>
                </c:pt>
                <c:pt idx="26">
                  <c:v>0.49</c:v>
                </c:pt>
                <c:pt idx="27">
                  <c:v>0.49</c:v>
                </c:pt>
                <c:pt idx="28">
                  <c:v>0.49</c:v>
                </c:pt>
                <c:pt idx="29">
                  <c:v>0.47</c:v>
                </c:pt>
                <c:pt idx="30">
                  <c:v>0.47</c:v>
                </c:pt>
                <c:pt idx="31">
                  <c:v>0.47</c:v>
                </c:pt>
                <c:pt idx="32">
                  <c:v>0.45</c:v>
                </c:pt>
                <c:pt idx="33">
                  <c:v>0.45</c:v>
                </c:pt>
                <c:pt idx="34">
                  <c:v>0.45</c:v>
                </c:pt>
                <c:pt idx="35">
                  <c:v>0.45</c:v>
                </c:pt>
                <c:pt idx="36">
                  <c:v>0.45</c:v>
                </c:pt>
                <c:pt idx="37">
                  <c:v>0.43</c:v>
                </c:pt>
                <c:pt idx="38">
                  <c:v>0.43</c:v>
                </c:pt>
                <c:pt idx="39">
                  <c:v>0.41</c:v>
                </c:pt>
                <c:pt idx="40">
                  <c:v>0.41</c:v>
                </c:pt>
                <c:pt idx="41">
                  <c:v>0.39</c:v>
                </c:pt>
                <c:pt idx="42">
                  <c:v>0.39</c:v>
                </c:pt>
                <c:pt idx="43">
                  <c:v>0.41</c:v>
                </c:pt>
                <c:pt idx="44">
                  <c:v>0.39</c:v>
                </c:pt>
                <c:pt idx="45">
                  <c:v>0.39</c:v>
                </c:pt>
                <c:pt idx="46">
                  <c:v>0.39</c:v>
                </c:pt>
                <c:pt idx="47">
                  <c:v>0.39</c:v>
                </c:pt>
                <c:pt idx="48">
                  <c:v>0.41</c:v>
                </c:pt>
                <c:pt idx="49">
                  <c:v>0.43</c:v>
                </c:pt>
                <c:pt idx="50">
                  <c:v>0.45</c:v>
                </c:pt>
                <c:pt idx="51">
                  <c:v>0.45</c:v>
                </c:pt>
                <c:pt idx="52">
                  <c:v>0.47</c:v>
                </c:pt>
                <c:pt idx="53">
                  <c:v>0.47</c:v>
                </c:pt>
                <c:pt idx="54">
                  <c:v>0.45</c:v>
                </c:pt>
                <c:pt idx="55">
                  <c:v>0.45</c:v>
                </c:pt>
                <c:pt idx="56">
                  <c:v>0.47</c:v>
                </c:pt>
                <c:pt idx="57">
                  <c:v>0.45</c:v>
                </c:pt>
                <c:pt idx="58">
                  <c:v>0.45</c:v>
                </c:pt>
                <c:pt idx="59">
                  <c:v>0.45</c:v>
                </c:pt>
                <c:pt idx="60">
                  <c:v>0.45</c:v>
                </c:pt>
                <c:pt idx="61">
                  <c:v>0.45</c:v>
                </c:pt>
                <c:pt idx="62">
                  <c:v>0.45</c:v>
                </c:pt>
                <c:pt idx="63">
                  <c:v>0.45</c:v>
                </c:pt>
                <c:pt idx="64">
                  <c:v>0.43</c:v>
                </c:pt>
                <c:pt idx="65">
                  <c:v>0.43</c:v>
                </c:pt>
                <c:pt idx="66">
                  <c:v>0.43</c:v>
                </c:pt>
                <c:pt idx="67">
                  <c:v>0.43</c:v>
                </c:pt>
                <c:pt idx="68">
                  <c:v>0.44</c:v>
                </c:pt>
                <c:pt idx="69">
                  <c:v>0.42</c:v>
                </c:pt>
                <c:pt idx="70">
                  <c:v>0.44</c:v>
                </c:pt>
                <c:pt idx="71">
                  <c:v>0.44</c:v>
                </c:pt>
                <c:pt idx="72">
                  <c:v>0.44</c:v>
                </c:pt>
                <c:pt idx="73">
                  <c:v>0.46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  <c:pt idx="77">
                  <c:v>0.47</c:v>
                </c:pt>
                <c:pt idx="78">
                  <c:v>0.47</c:v>
                </c:pt>
                <c:pt idx="79">
                  <c:v>0.49</c:v>
                </c:pt>
                <c:pt idx="80">
                  <c:v>0.49</c:v>
                </c:pt>
                <c:pt idx="81">
                  <c:v>0.47</c:v>
                </c:pt>
                <c:pt idx="82">
                  <c:v>0.49</c:v>
                </c:pt>
                <c:pt idx="83">
                  <c:v>0.49</c:v>
                </c:pt>
                <c:pt idx="84">
                  <c:v>0.47</c:v>
                </c:pt>
                <c:pt idx="85">
                  <c:v>0.45</c:v>
                </c:pt>
                <c:pt idx="86">
                  <c:v>0.45</c:v>
                </c:pt>
                <c:pt idx="87">
                  <c:v>0.47</c:v>
                </c:pt>
                <c:pt idx="88">
                  <c:v>0.45</c:v>
                </c:pt>
                <c:pt idx="89">
                  <c:v>0.47</c:v>
                </c:pt>
                <c:pt idx="90">
                  <c:v>0.49</c:v>
                </c:pt>
                <c:pt idx="91">
                  <c:v>0.51</c:v>
                </c:pt>
                <c:pt idx="92">
                  <c:v>0.51</c:v>
                </c:pt>
                <c:pt idx="93">
                  <c:v>0.49</c:v>
                </c:pt>
                <c:pt idx="94">
                  <c:v>0.49</c:v>
                </c:pt>
                <c:pt idx="95">
                  <c:v>0.47</c:v>
                </c:pt>
                <c:pt idx="96">
                  <c:v>0.47</c:v>
                </c:pt>
                <c:pt idx="97">
                  <c:v>0.49</c:v>
                </c:pt>
                <c:pt idx="98">
                  <c:v>0.49</c:v>
                </c:pt>
                <c:pt idx="99">
                  <c:v>0.49</c:v>
                </c:pt>
                <c:pt idx="100">
                  <c:v>0.47</c:v>
                </c:pt>
                <c:pt idx="101">
                  <c:v>0.49</c:v>
                </c:pt>
                <c:pt idx="102">
                  <c:v>0.49</c:v>
                </c:pt>
                <c:pt idx="103">
                  <c:v>0.49</c:v>
                </c:pt>
                <c:pt idx="104">
                  <c:v>0.49</c:v>
                </c:pt>
                <c:pt idx="105">
                  <c:v>0.51</c:v>
                </c:pt>
                <c:pt idx="106">
                  <c:v>0.51</c:v>
                </c:pt>
                <c:pt idx="107">
                  <c:v>0.53</c:v>
                </c:pt>
                <c:pt idx="108">
                  <c:v>0.53</c:v>
                </c:pt>
                <c:pt idx="109">
                  <c:v>0.53</c:v>
                </c:pt>
                <c:pt idx="110">
                  <c:v>0.55000000000000004</c:v>
                </c:pt>
                <c:pt idx="111">
                  <c:v>0.53</c:v>
                </c:pt>
                <c:pt idx="112">
                  <c:v>0.55000000000000004</c:v>
                </c:pt>
                <c:pt idx="113">
                  <c:v>0.56999999999999995</c:v>
                </c:pt>
                <c:pt idx="114">
                  <c:v>0.59</c:v>
                </c:pt>
                <c:pt idx="115">
                  <c:v>0.59</c:v>
                </c:pt>
                <c:pt idx="116">
                  <c:v>0.59</c:v>
                </c:pt>
                <c:pt idx="117">
                  <c:v>0.57999999999999996</c:v>
                </c:pt>
                <c:pt idx="118">
                  <c:v>0.59</c:v>
                </c:pt>
                <c:pt idx="119">
                  <c:v>0.59</c:v>
                </c:pt>
                <c:pt idx="120">
                  <c:v>0.56999999999999995</c:v>
                </c:pt>
                <c:pt idx="121">
                  <c:v>0.56999999999999995</c:v>
                </c:pt>
                <c:pt idx="122">
                  <c:v>0.59</c:v>
                </c:pt>
                <c:pt idx="123">
                  <c:v>0.56999999999999995</c:v>
                </c:pt>
                <c:pt idx="124">
                  <c:v>0.59</c:v>
                </c:pt>
                <c:pt idx="125">
                  <c:v>0.61</c:v>
                </c:pt>
                <c:pt idx="126">
                  <c:v>0.61</c:v>
                </c:pt>
                <c:pt idx="127">
                  <c:v>0.63</c:v>
                </c:pt>
                <c:pt idx="128">
                  <c:v>0.61</c:v>
                </c:pt>
                <c:pt idx="129">
                  <c:v>0.61</c:v>
                </c:pt>
                <c:pt idx="130">
                  <c:v>0.61</c:v>
                </c:pt>
                <c:pt idx="131">
                  <c:v>0.63</c:v>
                </c:pt>
                <c:pt idx="132">
                  <c:v>0.63</c:v>
                </c:pt>
                <c:pt idx="133">
                  <c:v>0.63</c:v>
                </c:pt>
                <c:pt idx="134">
                  <c:v>0.65</c:v>
                </c:pt>
                <c:pt idx="135">
                  <c:v>0.67</c:v>
                </c:pt>
                <c:pt idx="136">
                  <c:v>0.69</c:v>
                </c:pt>
                <c:pt idx="137">
                  <c:v>0.67</c:v>
                </c:pt>
                <c:pt idx="138">
                  <c:v>0.67</c:v>
                </c:pt>
                <c:pt idx="139">
                  <c:v>0.67</c:v>
                </c:pt>
                <c:pt idx="140">
                  <c:v>0.65</c:v>
                </c:pt>
                <c:pt idx="141">
                  <c:v>0.65</c:v>
                </c:pt>
                <c:pt idx="142">
                  <c:v>0.65</c:v>
                </c:pt>
                <c:pt idx="143">
                  <c:v>0.67</c:v>
                </c:pt>
                <c:pt idx="144">
                  <c:v>0.67</c:v>
                </c:pt>
                <c:pt idx="145">
                  <c:v>0.67</c:v>
                </c:pt>
                <c:pt idx="146">
                  <c:v>0.67</c:v>
                </c:pt>
                <c:pt idx="147">
                  <c:v>0.67</c:v>
                </c:pt>
                <c:pt idx="148">
                  <c:v>0.65</c:v>
                </c:pt>
                <c:pt idx="149">
                  <c:v>0.63</c:v>
                </c:pt>
                <c:pt idx="150">
                  <c:v>0.63</c:v>
                </c:pt>
                <c:pt idx="151">
                  <c:v>0.63</c:v>
                </c:pt>
                <c:pt idx="152">
                  <c:v>0.61</c:v>
                </c:pt>
                <c:pt idx="153">
                  <c:v>0.63</c:v>
                </c:pt>
                <c:pt idx="154">
                  <c:v>0.65</c:v>
                </c:pt>
                <c:pt idx="155">
                  <c:v>0.65</c:v>
                </c:pt>
                <c:pt idx="156">
                  <c:v>0.63</c:v>
                </c:pt>
                <c:pt idx="157">
                  <c:v>0.63</c:v>
                </c:pt>
                <c:pt idx="158">
                  <c:v>0.65</c:v>
                </c:pt>
                <c:pt idx="159">
                  <c:v>0.63</c:v>
                </c:pt>
                <c:pt idx="160">
                  <c:v>0.63</c:v>
                </c:pt>
                <c:pt idx="161">
                  <c:v>0.63</c:v>
                </c:pt>
                <c:pt idx="162">
                  <c:v>0.63</c:v>
                </c:pt>
                <c:pt idx="163">
                  <c:v>0.61</c:v>
                </c:pt>
                <c:pt idx="164">
                  <c:v>0.61</c:v>
                </c:pt>
                <c:pt idx="165">
                  <c:v>0.61</c:v>
                </c:pt>
                <c:pt idx="166">
                  <c:v>0.61</c:v>
                </c:pt>
                <c:pt idx="167">
                  <c:v>0.62</c:v>
                </c:pt>
                <c:pt idx="168">
                  <c:v>0.62</c:v>
                </c:pt>
                <c:pt idx="169">
                  <c:v>0.64</c:v>
                </c:pt>
                <c:pt idx="170">
                  <c:v>0.64</c:v>
                </c:pt>
                <c:pt idx="171">
                  <c:v>0.62</c:v>
                </c:pt>
                <c:pt idx="172">
                  <c:v>0.62</c:v>
                </c:pt>
                <c:pt idx="173">
                  <c:v>0.64</c:v>
                </c:pt>
                <c:pt idx="174">
                  <c:v>0.64</c:v>
                </c:pt>
                <c:pt idx="175">
                  <c:v>0.64</c:v>
                </c:pt>
                <c:pt idx="176">
                  <c:v>0.64</c:v>
                </c:pt>
                <c:pt idx="177">
                  <c:v>0.64</c:v>
                </c:pt>
                <c:pt idx="178">
                  <c:v>0.64</c:v>
                </c:pt>
                <c:pt idx="179">
                  <c:v>0.62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0.57999999999999996</c:v>
                </c:pt>
                <c:pt idx="184">
                  <c:v>0.56000000000000005</c:v>
                </c:pt>
                <c:pt idx="185">
                  <c:v>0.56000000000000005</c:v>
                </c:pt>
                <c:pt idx="186">
                  <c:v>0.56000000000000005</c:v>
                </c:pt>
                <c:pt idx="187">
                  <c:v>0.56000000000000005</c:v>
                </c:pt>
                <c:pt idx="188">
                  <c:v>0.57999999999999996</c:v>
                </c:pt>
                <c:pt idx="189">
                  <c:v>0.57999999999999996</c:v>
                </c:pt>
                <c:pt idx="190">
                  <c:v>0.6</c:v>
                </c:pt>
                <c:pt idx="191">
                  <c:v>0.6</c:v>
                </c:pt>
                <c:pt idx="192">
                  <c:v>0.62</c:v>
                </c:pt>
                <c:pt idx="193">
                  <c:v>0.62</c:v>
                </c:pt>
                <c:pt idx="194">
                  <c:v>0.64</c:v>
                </c:pt>
                <c:pt idx="195">
                  <c:v>0.64</c:v>
                </c:pt>
                <c:pt idx="196">
                  <c:v>0.62</c:v>
                </c:pt>
                <c:pt idx="197">
                  <c:v>0.62</c:v>
                </c:pt>
                <c:pt idx="198">
                  <c:v>0.64</c:v>
                </c:pt>
                <c:pt idx="199">
                  <c:v>0.66</c:v>
                </c:pt>
                <c:pt idx="200">
                  <c:v>0.66</c:v>
                </c:pt>
                <c:pt idx="201">
                  <c:v>0.65</c:v>
                </c:pt>
                <c:pt idx="202">
                  <c:v>0.67</c:v>
                </c:pt>
                <c:pt idx="203">
                  <c:v>0.65</c:v>
                </c:pt>
                <c:pt idx="204">
                  <c:v>0.63</c:v>
                </c:pt>
                <c:pt idx="205">
                  <c:v>0.63</c:v>
                </c:pt>
                <c:pt idx="206">
                  <c:v>0.63</c:v>
                </c:pt>
                <c:pt idx="207">
                  <c:v>0.63</c:v>
                </c:pt>
                <c:pt idx="208">
                  <c:v>0.63</c:v>
                </c:pt>
                <c:pt idx="209">
                  <c:v>0.63</c:v>
                </c:pt>
                <c:pt idx="210">
                  <c:v>0.63</c:v>
                </c:pt>
                <c:pt idx="211">
                  <c:v>0.65</c:v>
                </c:pt>
                <c:pt idx="212">
                  <c:v>0.63</c:v>
                </c:pt>
                <c:pt idx="213">
                  <c:v>0.65</c:v>
                </c:pt>
                <c:pt idx="214">
                  <c:v>0.65</c:v>
                </c:pt>
                <c:pt idx="215">
                  <c:v>0.65</c:v>
                </c:pt>
                <c:pt idx="216">
                  <c:v>0.67</c:v>
                </c:pt>
                <c:pt idx="217">
                  <c:v>0.67</c:v>
                </c:pt>
                <c:pt idx="218">
                  <c:v>0.65</c:v>
                </c:pt>
                <c:pt idx="219">
                  <c:v>0.65</c:v>
                </c:pt>
                <c:pt idx="220">
                  <c:v>0.67</c:v>
                </c:pt>
                <c:pt idx="221">
                  <c:v>0.69</c:v>
                </c:pt>
                <c:pt idx="222">
                  <c:v>0.67</c:v>
                </c:pt>
                <c:pt idx="223">
                  <c:v>0.65</c:v>
                </c:pt>
                <c:pt idx="224">
                  <c:v>0.63</c:v>
                </c:pt>
                <c:pt idx="225">
                  <c:v>0.63</c:v>
                </c:pt>
                <c:pt idx="226">
                  <c:v>0.61</c:v>
                </c:pt>
                <c:pt idx="227">
                  <c:v>0.61</c:v>
                </c:pt>
                <c:pt idx="228">
                  <c:v>0.61</c:v>
                </c:pt>
                <c:pt idx="229">
                  <c:v>0.63</c:v>
                </c:pt>
                <c:pt idx="230">
                  <c:v>0.65</c:v>
                </c:pt>
                <c:pt idx="231">
                  <c:v>0.65</c:v>
                </c:pt>
                <c:pt idx="232">
                  <c:v>0.65</c:v>
                </c:pt>
                <c:pt idx="233">
                  <c:v>0.67</c:v>
                </c:pt>
                <c:pt idx="234">
                  <c:v>0.67</c:v>
                </c:pt>
                <c:pt idx="235">
                  <c:v>0.65</c:v>
                </c:pt>
                <c:pt idx="236">
                  <c:v>0.63</c:v>
                </c:pt>
                <c:pt idx="237">
                  <c:v>0.65</c:v>
                </c:pt>
                <c:pt idx="238">
                  <c:v>0.63</c:v>
                </c:pt>
                <c:pt idx="239">
                  <c:v>0.63</c:v>
                </c:pt>
                <c:pt idx="240">
                  <c:v>0.61</c:v>
                </c:pt>
                <c:pt idx="241">
                  <c:v>0.61</c:v>
                </c:pt>
                <c:pt idx="242">
                  <c:v>0.59</c:v>
                </c:pt>
                <c:pt idx="243">
                  <c:v>0.56999999999999995</c:v>
                </c:pt>
                <c:pt idx="244">
                  <c:v>0.56999999999999995</c:v>
                </c:pt>
                <c:pt idx="245">
                  <c:v>0.56999999999999995</c:v>
                </c:pt>
                <c:pt idx="246">
                  <c:v>0.59</c:v>
                </c:pt>
                <c:pt idx="247">
                  <c:v>0.56999999999999995</c:v>
                </c:pt>
                <c:pt idx="248">
                  <c:v>0.55000000000000004</c:v>
                </c:pt>
                <c:pt idx="249">
                  <c:v>0.53</c:v>
                </c:pt>
                <c:pt idx="250">
                  <c:v>0.53</c:v>
                </c:pt>
                <c:pt idx="251">
                  <c:v>0.54</c:v>
                </c:pt>
                <c:pt idx="252">
                  <c:v>0.54</c:v>
                </c:pt>
                <c:pt idx="253">
                  <c:v>0.56000000000000005</c:v>
                </c:pt>
                <c:pt idx="254">
                  <c:v>0.57999999999999996</c:v>
                </c:pt>
                <c:pt idx="255">
                  <c:v>0.57999999999999996</c:v>
                </c:pt>
                <c:pt idx="256">
                  <c:v>0.6</c:v>
                </c:pt>
                <c:pt idx="257">
                  <c:v>0.6</c:v>
                </c:pt>
                <c:pt idx="258">
                  <c:v>0.57999999999999996</c:v>
                </c:pt>
                <c:pt idx="259">
                  <c:v>0.6</c:v>
                </c:pt>
                <c:pt idx="260">
                  <c:v>0.6</c:v>
                </c:pt>
                <c:pt idx="261">
                  <c:v>0.57999999999999996</c:v>
                </c:pt>
                <c:pt idx="262">
                  <c:v>0.57999999999999996</c:v>
                </c:pt>
                <c:pt idx="263">
                  <c:v>0.57999999999999996</c:v>
                </c:pt>
                <c:pt idx="264">
                  <c:v>0.56000000000000005</c:v>
                </c:pt>
                <c:pt idx="265">
                  <c:v>0.54</c:v>
                </c:pt>
                <c:pt idx="266">
                  <c:v>0.52</c:v>
                </c:pt>
                <c:pt idx="267">
                  <c:v>0.52</c:v>
                </c:pt>
                <c:pt idx="268">
                  <c:v>0.54</c:v>
                </c:pt>
                <c:pt idx="269">
                  <c:v>0.52</c:v>
                </c:pt>
                <c:pt idx="270">
                  <c:v>0.5</c:v>
                </c:pt>
                <c:pt idx="271">
                  <c:v>0.5</c:v>
                </c:pt>
                <c:pt idx="272">
                  <c:v>0.51</c:v>
                </c:pt>
                <c:pt idx="273">
                  <c:v>0.52</c:v>
                </c:pt>
                <c:pt idx="274">
                  <c:v>0.53</c:v>
                </c:pt>
                <c:pt idx="275">
                  <c:v>0.51</c:v>
                </c:pt>
                <c:pt idx="276">
                  <c:v>0.53</c:v>
                </c:pt>
                <c:pt idx="277">
                  <c:v>0.53</c:v>
                </c:pt>
                <c:pt idx="278">
                  <c:v>0.55000000000000004</c:v>
                </c:pt>
                <c:pt idx="279">
                  <c:v>0.55000000000000004</c:v>
                </c:pt>
                <c:pt idx="280">
                  <c:v>0.55000000000000004</c:v>
                </c:pt>
                <c:pt idx="281">
                  <c:v>0.55000000000000004</c:v>
                </c:pt>
                <c:pt idx="282">
                  <c:v>0.55000000000000004</c:v>
                </c:pt>
                <c:pt idx="283">
                  <c:v>0.55000000000000004</c:v>
                </c:pt>
                <c:pt idx="284">
                  <c:v>0.56999999999999995</c:v>
                </c:pt>
                <c:pt idx="285">
                  <c:v>0.59</c:v>
                </c:pt>
                <c:pt idx="286">
                  <c:v>0.59</c:v>
                </c:pt>
                <c:pt idx="287">
                  <c:v>0.56999999999999995</c:v>
                </c:pt>
                <c:pt idx="288">
                  <c:v>0.59</c:v>
                </c:pt>
                <c:pt idx="289">
                  <c:v>0.56999999999999995</c:v>
                </c:pt>
                <c:pt idx="290">
                  <c:v>0.57999999999999996</c:v>
                </c:pt>
                <c:pt idx="291">
                  <c:v>0.57999999999999996</c:v>
                </c:pt>
                <c:pt idx="292">
                  <c:v>0.6</c:v>
                </c:pt>
                <c:pt idx="293">
                  <c:v>0.6</c:v>
                </c:pt>
                <c:pt idx="294">
                  <c:v>0.6</c:v>
                </c:pt>
                <c:pt idx="295">
                  <c:v>0.62</c:v>
                </c:pt>
                <c:pt idx="296">
                  <c:v>0.62</c:v>
                </c:pt>
                <c:pt idx="297">
                  <c:v>0.62</c:v>
                </c:pt>
                <c:pt idx="298">
                  <c:v>0.64</c:v>
                </c:pt>
                <c:pt idx="299">
                  <c:v>0.66</c:v>
                </c:pt>
                <c:pt idx="300">
                  <c:v>0.68</c:v>
                </c:pt>
                <c:pt idx="301">
                  <c:v>0.66</c:v>
                </c:pt>
                <c:pt idx="302">
                  <c:v>0.66</c:v>
                </c:pt>
                <c:pt idx="303">
                  <c:v>0.66</c:v>
                </c:pt>
                <c:pt idx="304">
                  <c:v>0.66</c:v>
                </c:pt>
                <c:pt idx="305">
                  <c:v>0.66</c:v>
                </c:pt>
                <c:pt idx="306">
                  <c:v>0.66</c:v>
                </c:pt>
                <c:pt idx="307">
                  <c:v>0.64</c:v>
                </c:pt>
                <c:pt idx="308">
                  <c:v>0.64</c:v>
                </c:pt>
                <c:pt idx="309">
                  <c:v>0.64</c:v>
                </c:pt>
                <c:pt idx="310">
                  <c:v>0.64</c:v>
                </c:pt>
                <c:pt idx="311">
                  <c:v>0.64</c:v>
                </c:pt>
                <c:pt idx="312">
                  <c:v>0.64</c:v>
                </c:pt>
                <c:pt idx="313">
                  <c:v>0.62</c:v>
                </c:pt>
                <c:pt idx="314">
                  <c:v>0.64</c:v>
                </c:pt>
                <c:pt idx="315">
                  <c:v>0.64</c:v>
                </c:pt>
                <c:pt idx="316">
                  <c:v>0.66</c:v>
                </c:pt>
                <c:pt idx="317">
                  <c:v>0.66</c:v>
                </c:pt>
                <c:pt idx="318">
                  <c:v>0.64</c:v>
                </c:pt>
                <c:pt idx="319">
                  <c:v>0.64</c:v>
                </c:pt>
                <c:pt idx="320">
                  <c:v>0.64</c:v>
                </c:pt>
                <c:pt idx="321">
                  <c:v>0.62</c:v>
                </c:pt>
                <c:pt idx="322">
                  <c:v>0.61</c:v>
                </c:pt>
                <c:pt idx="323">
                  <c:v>0.62</c:v>
                </c:pt>
                <c:pt idx="324">
                  <c:v>0.61</c:v>
                </c:pt>
                <c:pt idx="325">
                  <c:v>0.63</c:v>
                </c:pt>
                <c:pt idx="326">
                  <c:v>0.63</c:v>
                </c:pt>
                <c:pt idx="327">
                  <c:v>0.63</c:v>
                </c:pt>
                <c:pt idx="328">
                  <c:v>0.61</c:v>
                </c:pt>
                <c:pt idx="329">
                  <c:v>0.59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11712"/>
        <c:axId val="138617984"/>
      </c:scatterChart>
      <c:valAx>
        <c:axId val="138611712"/>
        <c:scaling>
          <c:orientation val="minMax"/>
          <c:max val="4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No. of All-in Hands</a:t>
                </a:r>
                <a:endParaRPr lang="en-US"/>
              </a:p>
            </c:rich>
          </c:tx>
          <c:overlay val="0"/>
        </c:title>
        <c:numFmt formatCode="[$-409]General" sourceLinked="1"/>
        <c:majorTickMark val="out"/>
        <c:minorTickMark val="none"/>
        <c:tickLblPos val="nextTo"/>
        <c:crossAx val="138617984"/>
        <c:crosses val="autoZero"/>
        <c:crossBetween val="midCat"/>
      </c:valAx>
      <c:valAx>
        <c:axId val="138617984"/>
        <c:scaling>
          <c:orientation val="minMax"/>
          <c:max val="1"/>
          <c:min val="0"/>
        </c:scaling>
        <c:delete val="0"/>
        <c:axPos val="l"/>
        <c:majorGridlines/>
        <c:numFmt formatCode="[$-409]General" sourceLinked="1"/>
        <c:majorTickMark val="out"/>
        <c:minorTickMark val="none"/>
        <c:tickLblPos val="nextTo"/>
        <c:crossAx val="1386117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2613153085594038E-2"/>
          <c:y val="0.85009935707106155"/>
          <c:w val="0.92833868739380554"/>
          <c:h val="0.130312004339320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</xdr:colOff>
      <xdr:row>6</xdr:row>
      <xdr:rowOff>11430</xdr:rowOff>
    </xdr:from>
    <xdr:to>
      <xdr:col>19</xdr:col>
      <xdr:colOff>502920</xdr:colOff>
      <xdr:row>25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411480</xdr:colOff>
      <xdr:row>28</xdr:row>
      <xdr:rowOff>167640</xdr:rowOff>
    </xdr:from>
    <xdr:to>
      <xdr:col>20</xdr:col>
      <xdr:colOff>83820</xdr:colOff>
      <xdr:row>48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51</xdr:row>
      <xdr:rowOff>0</xdr:rowOff>
    </xdr:from>
    <xdr:to>
      <xdr:col>20</xdr:col>
      <xdr:colOff>510540</xdr:colOff>
      <xdr:row>70</xdr:row>
      <xdr:rowOff>125730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2"/>
  <sheetViews>
    <sheetView topLeftCell="K1" workbookViewId="0">
      <pane ySplit="936" activePane="bottomLeft"/>
      <selection activeCell="L1" sqref="L1"/>
      <selection pane="bottomLeft" activeCell="N25" sqref="N25"/>
    </sheetView>
  </sheetViews>
  <sheetFormatPr defaultRowHeight="15.6" x14ac:dyDescent="0.3"/>
  <cols>
    <col min="1" max="1" width="4.796875" customWidth="1"/>
    <col min="2" max="2" width="32.59765625" style="9" customWidth="1"/>
    <col min="3" max="3" width="6.296875" customWidth="1"/>
    <col min="4" max="4" width="4.8984375" customWidth="1"/>
    <col min="5" max="5" width="4.09765625" customWidth="1"/>
    <col min="6" max="6" width="5.19921875" customWidth="1"/>
    <col min="12" max="12" width="16.296875" customWidth="1"/>
    <col min="20" max="20" width="20.59765625" customWidth="1"/>
  </cols>
  <sheetData>
    <row r="1" spans="1:21" ht="31.2" x14ac:dyDescent="0.3">
      <c r="B1" s="2" t="s">
        <v>109</v>
      </c>
      <c r="C1" s="11" t="s">
        <v>125</v>
      </c>
      <c r="D1" s="1" t="s">
        <v>506</v>
      </c>
      <c r="E1" s="5" t="s">
        <v>96</v>
      </c>
      <c r="F1" s="5"/>
      <c r="G1" s="5" t="s">
        <v>88</v>
      </c>
      <c r="H1" s="5" t="s">
        <v>89</v>
      </c>
      <c r="I1" s="12" t="s">
        <v>127</v>
      </c>
      <c r="J1" s="5" t="s">
        <v>92</v>
      </c>
      <c r="K1" s="5"/>
      <c r="L1" s="5" t="s">
        <v>93</v>
      </c>
      <c r="M1" s="6"/>
      <c r="N1" s="7" t="s">
        <v>107</v>
      </c>
      <c r="O1" s="6"/>
      <c r="P1" s="6"/>
      <c r="Q1" s="6" t="s">
        <v>108</v>
      </c>
      <c r="R1" s="6"/>
      <c r="S1" s="6"/>
      <c r="T1" s="4" t="s">
        <v>112</v>
      </c>
    </row>
    <row r="2" spans="1:21" x14ac:dyDescent="0.3">
      <c r="A2">
        <v>1</v>
      </c>
      <c r="B2" s="2" t="s">
        <v>0</v>
      </c>
      <c r="C2" s="1"/>
      <c r="D2" s="1">
        <v>1</v>
      </c>
      <c r="E2" s="1" t="s">
        <v>90</v>
      </c>
      <c r="F2" s="1" t="s">
        <v>91</v>
      </c>
      <c r="G2" s="1">
        <v>0.61519999999999997</v>
      </c>
      <c r="H2" s="1">
        <v>1.52E-2</v>
      </c>
      <c r="I2" s="1">
        <f t="shared" ref="I2:I28" si="0">+H2+G2</f>
        <v>0.63039999999999996</v>
      </c>
      <c r="J2" s="1">
        <v>0.5</v>
      </c>
      <c r="K2" s="1"/>
      <c r="L2" s="1" t="s">
        <v>94</v>
      </c>
      <c r="O2" s="3">
        <f>+AVERAGE($G$2:$G$1318)</f>
        <v>0.54517176781002608</v>
      </c>
      <c r="R2" s="3">
        <f>+M4/M7</f>
        <v>0.53562005277044855</v>
      </c>
      <c r="T2">
        <f>_xlfn.BINOM.DIST(INT(M4),M7,O2,1)</f>
        <v>0.37327806180531264</v>
      </c>
    </row>
    <row r="3" spans="1:21" x14ac:dyDescent="0.3">
      <c r="B3" s="2" t="s">
        <v>97</v>
      </c>
      <c r="C3" s="1"/>
      <c r="D3" s="1">
        <v>2</v>
      </c>
      <c r="E3" s="1" t="s">
        <v>98</v>
      </c>
      <c r="F3" s="1" t="s">
        <v>99</v>
      </c>
      <c r="G3" s="1">
        <v>0.58850000000000002</v>
      </c>
      <c r="H3" s="1">
        <v>5.4000000000000003E-3</v>
      </c>
      <c r="I3" s="1">
        <f t="shared" si="0"/>
        <v>0.59389999999999998</v>
      </c>
      <c r="J3" s="1">
        <v>1</v>
      </c>
      <c r="K3" s="1"/>
      <c r="L3" s="1" t="s">
        <v>95</v>
      </c>
      <c r="N3" s="7" t="s">
        <v>135</v>
      </c>
      <c r="O3" s="6"/>
      <c r="P3" s="6"/>
    </row>
    <row r="4" spans="1:21" x14ac:dyDescent="0.3">
      <c r="B4" s="2"/>
      <c r="C4" s="1"/>
      <c r="D4" s="1">
        <v>3</v>
      </c>
      <c r="E4" s="1" t="s">
        <v>100</v>
      </c>
      <c r="F4" s="1" t="s">
        <v>101</v>
      </c>
      <c r="G4" s="1">
        <v>0.77</v>
      </c>
      <c r="H4" s="1">
        <v>0</v>
      </c>
      <c r="I4" s="1">
        <f t="shared" si="0"/>
        <v>0.77</v>
      </c>
      <c r="J4" s="1">
        <v>1</v>
      </c>
      <c r="K4" s="1"/>
      <c r="L4" s="8" t="s">
        <v>110</v>
      </c>
      <c r="M4" s="3">
        <f>+M5-0.5*M9</f>
        <v>203</v>
      </c>
      <c r="O4" s="3">
        <f>+AVERAGE($H$2:$H$1318)</f>
        <v>3.97105277044855E-2</v>
      </c>
      <c r="Q4" t="s">
        <v>132</v>
      </c>
      <c r="T4" t="s">
        <v>134</v>
      </c>
    </row>
    <row r="5" spans="1:21" x14ac:dyDescent="0.3">
      <c r="A5">
        <v>2</v>
      </c>
      <c r="B5" s="2" t="s">
        <v>1</v>
      </c>
      <c r="C5" s="1"/>
      <c r="D5" s="1">
        <v>4</v>
      </c>
      <c r="E5" s="1" t="s">
        <v>102</v>
      </c>
      <c r="F5" s="1" t="s">
        <v>103</v>
      </c>
      <c r="G5" s="1">
        <v>0.55030000000000001</v>
      </c>
      <c r="H5" s="1">
        <v>4.4000000000000003E-3</v>
      </c>
      <c r="I5" s="1">
        <f t="shared" si="0"/>
        <v>0.55469999999999997</v>
      </c>
      <c r="J5" s="1">
        <v>1</v>
      </c>
      <c r="K5" s="1" t="s">
        <v>130</v>
      </c>
      <c r="L5" t="s">
        <v>501</v>
      </c>
      <c r="M5" s="3">
        <f>+SUM($J$2:$J$1318)</f>
        <v>208.5</v>
      </c>
      <c r="R5" s="3">
        <f>+M6/M7</f>
        <v>0.56464379947229548</v>
      </c>
      <c r="T5">
        <f>_xlfn.BINOM.DIST(INT(M6),M7,O7,1)</f>
        <v>0.23046160996703324</v>
      </c>
    </row>
    <row r="6" spans="1:21" x14ac:dyDescent="0.3">
      <c r="B6" s="2"/>
      <c r="C6" s="1"/>
      <c r="D6" s="1">
        <v>5</v>
      </c>
      <c r="E6" s="1" t="s">
        <v>104</v>
      </c>
      <c r="F6" s="1" t="s">
        <v>105</v>
      </c>
      <c r="G6" s="1">
        <v>0.24610000000000001</v>
      </c>
      <c r="H6" s="1">
        <v>1.15E-2</v>
      </c>
      <c r="I6" s="1">
        <f t="shared" si="0"/>
        <v>0.2576</v>
      </c>
      <c r="J6" s="1">
        <v>0</v>
      </c>
      <c r="K6" s="1" t="s">
        <v>131</v>
      </c>
      <c r="L6" t="s">
        <v>129</v>
      </c>
      <c r="M6" s="3">
        <f>+M5+0.5*M9</f>
        <v>214</v>
      </c>
      <c r="N6" s="7" t="s">
        <v>128</v>
      </c>
    </row>
    <row r="7" spans="1:21" x14ac:dyDescent="0.3">
      <c r="A7">
        <v>3</v>
      </c>
      <c r="B7" s="2" t="s">
        <v>2</v>
      </c>
      <c r="C7" s="1"/>
      <c r="D7" s="1">
        <v>6</v>
      </c>
      <c r="E7" s="1" t="s">
        <v>113</v>
      </c>
      <c r="F7" s="1" t="s">
        <v>106</v>
      </c>
      <c r="G7" s="1">
        <v>0.63180000000000003</v>
      </c>
      <c r="H7" s="1">
        <v>6.4000000000000003E-3</v>
      </c>
      <c r="I7" s="1">
        <f t="shared" si="0"/>
        <v>0.63819999999999999</v>
      </c>
      <c r="J7" s="1">
        <v>1</v>
      </c>
      <c r="K7" s="1"/>
      <c r="L7" s="8" t="s">
        <v>111</v>
      </c>
      <c r="M7" s="3">
        <f>+COUNT($G$2:$G$1318)</f>
        <v>379</v>
      </c>
      <c r="O7" s="3">
        <f>+AVERAGE($I$2:$I$1318)</f>
        <v>0.58459469656992069</v>
      </c>
    </row>
    <row r="8" spans="1:21" x14ac:dyDescent="0.3">
      <c r="B8" s="9" t="s">
        <v>3</v>
      </c>
      <c r="D8" s="2">
        <v>7</v>
      </c>
      <c r="E8" s="2" t="s">
        <v>114</v>
      </c>
      <c r="F8" s="2" t="s">
        <v>115</v>
      </c>
      <c r="G8" s="2">
        <v>0.56679999999999997</v>
      </c>
      <c r="H8" s="2">
        <v>3.8999999999999998E-3</v>
      </c>
      <c r="I8" s="1">
        <f t="shared" si="0"/>
        <v>0.57069999999999999</v>
      </c>
      <c r="J8" s="2">
        <v>0</v>
      </c>
      <c r="L8" s="8"/>
      <c r="Q8" s="6" t="s">
        <v>507</v>
      </c>
      <c r="R8" s="6"/>
      <c r="T8" t="s">
        <v>508</v>
      </c>
    </row>
    <row r="9" spans="1:21" x14ac:dyDescent="0.3">
      <c r="D9" s="2">
        <v>8</v>
      </c>
      <c r="E9" t="str">
        <f>+LEFT(B18,2)</f>
        <v>Ah</v>
      </c>
      <c r="F9" t="str">
        <f>+MID(B18,3,2)</f>
        <v>5d</v>
      </c>
      <c r="G9" s="2">
        <v>0.23680000000000001</v>
      </c>
      <c r="H9" s="2">
        <v>7.4999999999999997E-2</v>
      </c>
      <c r="I9" s="1">
        <f t="shared" si="0"/>
        <v>0.31180000000000002</v>
      </c>
      <c r="J9" s="2">
        <v>0</v>
      </c>
      <c r="L9" s="18" t="s">
        <v>500</v>
      </c>
      <c r="M9">
        <v>11</v>
      </c>
      <c r="R9" s="3">
        <f>+M9/M7</f>
        <v>2.9023746701846966E-2</v>
      </c>
      <c r="T9">
        <f>_xlfn.BINOM.DIST(M9,M7,O4,1)</f>
        <v>0.17609066902082215</v>
      </c>
    </row>
    <row r="10" spans="1:21" ht="16.2" thickBot="1" x14ac:dyDescent="0.35">
      <c r="A10">
        <v>4</v>
      </c>
      <c r="B10" s="9" t="s">
        <v>4</v>
      </c>
      <c r="D10" s="2">
        <v>9</v>
      </c>
      <c r="E10" t="str">
        <f>+LEFT(B20,2)</f>
        <v>Kh</v>
      </c>
      <c r="F10" t="str">
        <f>+MID(B20,3,2)</f>
        <v>3h</v>
      </c>
      <c r="G10" s="2">
        <v>0</v>
      </c>
      <c r="H10" s="2">
        <v>0</v>
      </c>
      <c r="I10" s="1">
        <f t="shared" si="0"/>
        <v>0</v>
      </c>
      <c r="J10" s="2">
        <v>0</v>
      </c>
    </row>
    <row r="11" spans="1:21" x14ac:dyDescent="0.3">
      <c r="D11" s="2">
        <v>10</v>
      </c>
      <c r="E11" t="str">
        <f>+LEFT(B23,2)</f>
        <v>Ts</v>
      </c>
      <c r="F11" t="str">
        <f>+MID(B23,3,2)</f>
        <v>Tc</v>
      </c>
      <c r="G11" s="2">
        <v>0.47739999999999999</v>
      </c>
      <c r="H11" s="2">
        <v>3.5000000000000001E-3</v>
      </c>
      <c r="I11" s="1">
        <f t="shared" si="0"/>
        <v>0.48089999999999999</v>
      </c>
      <c r="J11" s="2">
        <v>0</v>
      </c>
      <c r="L11" t="s">
        <v>133</v>
      </c>
      <c r="T11" s="15" t="s">
        <v>156</v>
      </c>
      <c r="U11" s="15"/>
    </row>
    <row r="12" spans="1:21" x14ac:dyDescent="0.3">
      <c r="A12">
        <v>5</v>
      </c>
      <c r="B12" s="9" t="s">
        <v>5</v>
      </c>
      <c r="D12" s="2">
        <v>11</v>
      </c>
      <c r="E12" t="str">
        <f>+LEFT(B25,2)</f>
        <v>Kh</v>
      </c>
      <c r="F12" t="str">
        <f>+MID(B25,3,2)</f>
        <v>9h</v>
      </c>
      <c r="G12" s="2">
        <v>0.1774</v>
      </c>
      <c r="H12" s="2">
        <v>3.5000000000000001E-3</v>
      </c>
      <c r="I12" s="1">
        <f t="shared" si="0"/>
        <v>0.18090000000000001</v>
      </c>
      <c r="J12" s="2">
        <v>0</v>
      </c>
      <c r="R12" s="3"/>
      <c r="T12" s="13"/>
      <c r="U12" s="13"/>
    </row>
    <row r="13" spans="1:21" x14ac:dyDescent="0.3">
      <c r="D13" s="2">
        <v>12</v>
      </c>
      <c r="E13" t="s">
        <v>113</v>
      </c>
      <c r="F13" t="s">
        <v>116</v>
      </c>
      <c r="G13" s="2">
        <v>0.47399999999999998</v>
      </c>
      <c r="H13" s="2">
        <v>0.1096</v>
      </c>
      <c r="I13" s="1">
        <f t="shared" si="0"/>
        <v>0.58360000000000001</v>
      </c>
      <c r="J13" s="2">
        <v>1</v>
      </c>
      <c r="M13" s="3" t="s">
        <v>505</v>
      </c>
      <c r="O13" s="3">
        <f>+O2+(O4*0.5)</f>
        <v>0.56502703166226886</v>
      </c>
      <c r="R13" t="s">
        <v>137</v>
      </c>
      <c r="T13" s="13" t="s">
        <v>139</v>
      </c>
      <c r="U13" s="13">
        <v>0.48958333333333331</v>
      </c>
    </row>
    <row r="14" spans="1:21" x14ac:dyDescent="0.3">
      <c r="A14">
        <v>6</v>
      </c>
      <c r="B14" s="9" t="s">
        <v>6</v>
      </c>
      <c r="D14" s="2">
        <v>13</v>
      </c>
      <c r="E14" t="str">
        <f>+LEFT(B30,2)</f>
        <v>Ks</v>
      </c>
      <c r="F14" t="str">
        <f>+MID(B30,3,2)</f>
        <v>Kc</v>
      </c>
      <c r="G14" s="2">
        <v>0.81820000000000004</v>
      </c>
      <c r="H14" s="2">
        <v>0</v>
      </c>
      <c r="I14" s="1">
        <f t="shared" si="0"/>
        <v>0.81820000000000004</v>
      </c>
      <c r="J14" s="2">
        <v>0</v>
      </c>
      <c r="M14" t="s">
        <v>138</v>
      </c>
      <c r="O14" s="3">
        <f>+AVERAGE(J2:J1422)</f>
        <v>0.55158730158730163</v>
      </c>
      <c r="T14" s="13" t="s">
        <v>140</v>
      </c>
      <c r="U14" s="13">
        <v>7.0600237034071908E-2</v>
      </c>
    </row>
    <row r="15" spans="1:21" x14ac:dyDescent="0.3">
      <c r="D15" s="2">
        <v>14</v>
      </c>
      <c r="E15" t="str">
        <f>+LEFT(B33,2)</f>
        <v>Ad</v>
      </c>
      <c r="F15" t="str">
        <f>+MID(B33,3,2)</f>
        <v>7c</v>
      </c>
      <c r="G15" s="2">
        <v>0.46139999999999998</v>
      </c>
      <c r="H15" s="2">
        <v>5.4000000000000003E-3</v>
      </c>
      <c r="I15" s="1">
        <f t="shared" si="0"/>
        <v>0.46679999999999999</v>
      </c>
      <c r="J15" s="2">
        <v>0</v>
      </c>
      <c r="M15" t="s">
        <v>136</v>
      </c>
      <c r="O15">
        <f>+STDEV(J2:J1422)</f>
        <v>0.49061226193651186</v>
      </c>
      <c r="T15" s="13" t="s">
        <v>141</v>
      </c>
      <c r="U15" s="13">
        <v>0.5</v>
      </c>
    </row>
    <row r="16" spans="1:21" x14ac:dyDescent="0.3">
      <c r="A16">
        <v>7</v>
      </c>
      <c r="B16" s="9" t="s">
        <v>7</v>
      </c>
      <c r="D16" s="2">
        <v>15</v>
      </c>
      <c r="E16" t="str">
        <f>+LEFT(B35,2)</f>
        <v>Kc</v>
      </c>
      <c r="F16" t="str">
        <f>+MID(B35,3,2)</f>
        <v>Th</v>
      </c>
      <c r="G16" s="2">
        <v>0.3997</v>
      </c>
      <c r="H16" s="2">
        <v>4.4999999999999997E-3</v>
      </c>
      <c r="I16" s="1">
        <f t="shared" si="0"/>
        <v>0.4042</v>
      </c>
      <c r="J16" s="2">
        <v>0</v>
      </c>
      <c r="O16" s="3">
        <f>+O15/SQRT(M7)</f>
        <v>2.520105913312562E-2</v>
      </c>
      <c r="T16" s="13" t="s">
        <v>142</v>
      </c>
      <c r="U16" s="13">
        <v>0</v>
      </c>
    </row>
    <row r="17" spans="1:21" x14ac:dyDescent="0.3">
      <c r="D17" s="2">
        <v>16</v>
      </c>
      <c r="E17" t="str">
        <f>+LEFT(B37,2)</f>
        <v>Ad</v>
      </c>
      <c r="F17" t="str">
        <f>+MID(B37,3,2)</f>
        <v>Qc</v>
      </c>
      <c r="G17" s="2">
        <v>9.0899999999999995E-2</v>
      </c>
      <c r="H17" s="2">
        <v>0</v>
      </c>
      <c r="I17" s="1">
        <f t="shared" si="0"/>
        <v>9.0899999999999995E-2</v>
      </c>
      <c r="J17" s="2">
        <v>0</v>
      </c>
      <c r="T17" s="13" t="s">
        <v>143</v>
      </c>
      <c r="U17" s="13">
        <v>0.48913279027767365</v>
      </c>
    </row>
    <row r="18" spans="1:21" x14ac:dyDescent="0.3">
      <c r="A18">
        <v>8</v>
      </c>
      <c r="B18" s="9" t="s">
        <v>8</v>
      </c>
      <c r="D18" s="2">
        <v>17</v>
      </c>
      <c r="E18" t="str">
        <f>+LEFT(B39,2)</f>
        <v>Ac</v>
      </c>
      <c r="F18" t="str">
        <f>+MID(B39,3,2)</f>
        <v>6s</v>
      </c>
      <c r="G18" s="2">
        <v>0</v>
      </c>
      <c r="H18" s="2">
        <v>1</v>
      </c>
      <c r="I18" s="1">
        <f t="shared" si="0"/>
        <v>1</v>
      </c>
      <c r="J18" s="2">
        <v>0.5</v>
      </c>
      <c r="M18" t="s">
        <v>153</v>
      </c>
      <c r="T18" s="13" t="s">
        <v>144</v>
      </c>
      <c r="U18" s="13">
        <v>0.23925088652482268</v>
      </c>
    </row>
    <row r="19" spans="1:21" x14ac:dyDescent="0.3">
      <c r="D19" s="2">
        <v>18</v>
      </c>
      <c r="E19" t="str">
        <f>+LEFT(B42,2)</f>
        <v>3s</v>
      </c>
      <c r="F19" t="str">
        <f>+MID(B42,3,2)</f>
        <v>3c</v>
      </c>
      <c r="G19" s="2">
        <v>0.53180000000000005</v>
      </c>
      <c r="H19" s="2">
        <v>4.8999999999999998E-3</v>
      </c>
      <c r="I19" s="1">
        <f t="shared" si="0"/>
        <v>0.53670000000000007</v>
      </c>
      <c r="J19" s="2">
        <v>0</v>
      </c>
      <c r="N19">
        <f>+_xlfn.NORM.DIST(O$14,O$13,$N$25/SQRT($M$7),1)</f>
        <v>0.3158649401663981</v>
      </c>
      <c r="T19" s="13" t="s">
        <v>145</v>
      </c>
      <c r="U19" s="13">
        <v>-2.0127257012750808</v>
      </c>
    </row>
    <row r="20" spans="1:21" x14ac:dyDescent="0.3">
      <c r="A20">
        <v>9</v>
      </c>
      <c r="B20" s="9" t="s">
        <v>9</v>
      </c>
      <c r="D20" s="2">
        <v>19</v>
      </c>
      <c r="E20" t="str">
        <f>+LEFT(B44,2)</f>
        <v>8d</v>
      </c>
      <c r="F20" t="str">
        <f>+MID(B44,3,2)</f>
        <v>Qh</v>
      </c>
      <c r="G20" s="2">
        <v>0.38640000000000002</v>
      </c>
      <c r="H20" s="2">
        <v>0</v>
      </c>
      <c r="I20" s="1">
        <f t="shared" si="0"/>
        <v>0.38640000000000002</v>
      </c>
      <c r="J20" s="2">
        <v>0</v>
      </c>
      <c r="T20" s="13" t="s">
        <v>146</v>
      </c>
      <c r="U20" s="13">
        <v>4.2962069882697983E-2</v>
      </c>
    </row>
    <row r="21" spans="1:21" x14ac:dyDescent="0.3">
      <c r="B21" s="9" t="s">
        <v>10</v>
      </c>
      <c r="D21" s="2">
        <v>20</v>
      </c>
      <c r="E21" t="s">
        <v>113</v>
      </c>
      <c r="F21" t="s">
        <v>117</v>
      </c>
      <c r="G21" s="2">
        <v>9.0899999999999995E-2</v>
      </c>
      <c r="H21" s="2">
        <v>0</v>
      </c>
      <c r="I21" s="1">
        <f t="shared" si="0"/>
        <v>9.0899999999999995E-2</v>
      </c>
      <c r="J21" s="2">
        <v>0</v>
      </c>
      <c r="T21" s="13" t="s">
        <v>147</v>
      </c>
      <c r="U21" s="13">
        <v>1</v>
      </c>
    </row>
    <row r="22" spans="1:21" x14ac:dyDescent="0.3">
      <c r="D22" s="2">
        <v>21</v>
      </c>
      <c r="E22" t="str">
        <f>+LEFT(B47,2)</f>
        <v>Jh</v>
      </c>
      <c r="F22" t="str">
        <f>+MID(B47,3,2)</f>
        <v>9c</v>
      </c>
      <c r="G22" s="2">
        <v>0.81820000000000004</v>
      </c>
      <c r="H22" s="2">
        <v>0</v>
      </c>
      <c r="I22" s="1">
        <f t="shared" si="0"/>
        <v>0.81820000000000004</v>
      </c>
      <c r="J22" s="2">
        <v>1</v>
      </c>
      <c r="M22" t="s">
        <v>154</v>
      </c>
      <c r="T22" s="13" t="s">
        <v>148</v>
      </c>
      <c r="U22" s="13">
        <v>0</v>
      </c>
    </row>
    <row r="23" spans="1:21" x14ac:dyDescent="0.3">
      <c r="A23">
        <v>10</v>
      </c>
      <c r="B23" s="9" t="s">
        <v>11</v>
      </c>
      <c r="D23" s="2">
        <v>22</v>
      </c>
      <c r="E23" t="s">
        <v>118</v>
      </c>
      <c r="F23" t="s">
        <v>119</v>
      </c>
      <c r="G23" s="2">
        <v>7.1599999999999997E-2</v>
      </c>
      <c r="H23" s="2">
        <v>0.8569</v>
      </c>
      <c r="I23" s="1">
        <f t="shared" si="0"/>
        <v>0.92849999999999999</v>
      </c>
      <c r="J23" s="2">
        <v>0.5</v>
      </c>
      <c r="N23" s="3">
        <f>1*(O2^2)+0.5*(O4^2)</f>
        <v>0.29800071942239331</v>
      </c>
      <c r="T23" s="13" t="s">
        <v>149</v>
      </c>
      <c r="U23" s="13">
        <v>1</v>
      </c>
    </row>
    <row r="24" spans="1:21" x14ac:dyDescent="0.3">
      <c r="D24" s="2">
        <v>23</v>
      </c>
      <c r="E24" t="str">
        <f>+LEFT(B50,2)</f>
        <v>4s</v>
      </c>
      <c r="F24" t="str">
        <f>+MID(B50,3,2)</f>
        <v>As</v>
      </c>
      <c r="G24" s="2">
        <v>0.81579999999999997</v>
      </c>
      <c r="H24" s="2">
        <v>4.8999999999999998E-3</v>
      </c>
      <c r="I24" s="1">
        <f t="shared" si="0"/>
        <v>0.82069999999999999</v>
      </c>
      <c r="J24" s="2">
        <v>1</v>
      </c>
      <c r="M24" t="s">
        <v>155</v>
      </c>
      <c r="T24" s="13" t="s">
        <v>150</v>
      </c>
      <c r="U24" s="13">
        <v>23.5</v>
      </c>
    </row>
    <row r="25" spans="1:21" x14ac:dyDescent="0.3">
      <c r="A25">
        <v>11</v>
      </c>
      <c r="B25" s="9" t="s">
        <v>12</v>
      </c>
      <c r="D25" s="2">
        <v>24</v>
      </c>
      <c r="E25" t="s">
        <v>118</v>
      </c>
      <c r="F25" t="s">
        <v>119</v>
      </c>
      <c r="G25" s="2">
        <v>0.22639999999999999</v>
      </c>
      <c r="H25" s="2">
        <v>5.8700000000000002E-2</v>
      </c>
      <c r="I25" s="1">
        <f t="shared" si="0"/>
        <v>0.28510000000000002</v>
      </c>
      <c r="J25" s="2">
        <v>0</v>
      </c>
      <c r="N25" s="3">
        <f>SQRT(1*(O2^2)+0.5*(O4^2))</f>
        <v>0.54589442149777767</v>
      </c>
      <c r="O25" s="3"/>
      <c r="P25" s="3"/>
      <c r="T25" s="13" t="s">
        <v>151</v>
      </c>
      <c r="U25" s="13">
        <v>48</v>
      </c>
    </row>
    <row r="26" spans="1:21" ht="16.2" thickBot="1" x14ac:dyDescent="0.35">
      <c r="D26" s="2">
        <v>25</v>
      </c>
      <c r="E26" t="str">
        <f>+LEFT(B54,2)</f>
        <v>Ac</v>
      </c>
      <c r="F26" t="str">
        <f>+MID(B54,3,2)</f>
        <v>As</v>
      </c>
      <c r="G26" s="2">
        <v>0.63849999999999996</v>
      </c>
      <c r="H26" s="2">
        <v>9.6500000000000002E-2</v>
      </c>
      <c r="I26" s="1">
        <f t="shared" si="0"/>
        <v>0.73499999999999999</v>
      </c>
      <c r="J26" s="2">
        <v>1</v>
      </c>
      <c r="T26" s="14" t="s">
        <v>152</v>
      </c>
      <c r="U26" s="14">
        <v>0.14202935712036693</v>
      </c>
    </row>
    <row r="27" spans="1:21" x14ac:dyDescent="0.3">
      <c r="A27">
        <v>12</v>
      </c>
      <c r="B27" s="9" t="s">
        <v>13</v>
      </c>
      <c r="D27" s="2">
        <v>26</v>
      </c>
      <c r="E27" t="s">
        <v>118</v>
      </c>
      <c r="F27" t="s">
        <v>120</v>
      </c>
      <c r="G27" s="2">
        <v>0.2051</v>
      </c>
      <c r="H27" s="2">
        <v>0</v>
      </c>
      <c r="I27" s="1">
        <f t="shared" si="0"/>
        <v>0.2051</v>
      </c>
      <c r="J27" s="2">
        <v>0</v>
      </c>
    </row>
    <row r="28" spans="1:21" x14ac:dyDescent="0.3">
      <c r="B28" s="9" t="s">
        <v>14</v>
      </c>
      <c r="D28" s="2">
        <v>27</v>
      </c>
      <c r="E28" t="s">
        <v>121</v>
      </c>
      <c r="F28" t="s">
        <v>122</v>
      </c>
      <c r="G28" s="2">
        <v>0.13089999999999999</v>
      </c>
      <c r="H28" s="2">
        <v>2E-3</v>
      </c>
      <c r="I28" s="1">
        <f t="shared" si="0"/>
        <v>0.13289999999999999</v>
      </c>
      <c r="J28" s="2">
        <v>0</v>
      </c>
      <c r="M28" t="s">
        <v>502</v>
      </c>
      <c r="O28" s="3">
        <f>+MAX(G2:G1436)</f>
        <v>1</v>
      </c>
    </row>
    <row r="29" spans="1:21" x14ac:dyDescent="0.3">
      <c r="D29" s="2"/>
      <c r="E29" t="str">
        <f>+LEFT(B57,2)</f>
        <v/>
      </c>
      <c r="F29" t="str">
        <f>+MID(B57,3,2)</f>
        <v/>
      </c>
      <c r="M29" t="s">
        <v>503</v>
      </c>
      <c r="O29" s="3">
        <f>+MAX(H2:H1436)</f>
        <v>1</v>
      </c>
    </row>
    <row r="30" spans="1:21" x14ac:dyDescent="0.3">
      <c r="A30">
        <v>13</v>
      </c>
      <c r="B30" s="9" t="s">
        <v>15</v>
      </c>
      <c r="D30" s="2"/>
    </row>
    <row r="31" spans="1:21" x14ac:dyDescent="0.3">
      <c r="B31" s="9" t="s">
        <v>16</v>
      </c>
      <c r="D31" s="2"/>
      <c r="E31" s="10"/>
      <c r="F31" s="10"/>
    </row>
    <row r="32" spans="1:21" x14ac:dyDescent="0.3">
      <c r="D32" s="2"/>
      <c r="E32" s="10"/>
      <c r="F32" s="10"/>
    </row>
    <row r="33" spans="1:4" x14ac:dyDescent="0.3">
      <c r="A33">
        <v>14</v>
      </c>
      <c r="B33" s="9" t="s">
        <v>17</v>
      </c>
      <c r="D33" s="2"/>
    </row>
    <row r="34" spans="1:4" x14ac:dyDescent="0.3">
      <c r="D34" s="2"/>
    </row>
    <row r="35" spans="1:4" x14ac:dyDescent="0.3">
      <c r="A35">
        <v>15</v>
      </c>
      <c r="B35" s="9" t="s">
        <v>18</v>
      </c>
    </row>
    <row r="37" spans="1:4" x14ac:dyDescent="0.3">
      <c r="A37">
        <v>16</v>
      </c>
      <c r="B37" s="9" t="s">
        <v>19</v>
      </c>
    </row>
    <row r="38" spans="1:4" x14ac:dyDescent="0.3">
      <c r="B38" s="9" t="s">
        <v>20</v>
      </c>
    </row>
    <row r="39" spans="1:4" x14ac:dyDescent="0.3">
      <c r="A39">
        <v>17</v>
      </c>
      <c r="B39" s="9" t="s">
        <v>21</v>
      </c>
    </row>
    <row r="40" spans="1:4" x14ac:dyDescent="0.3">
      <c r="B40" s="9" t="s">
        <v>22</v>
      </c>
    </row>
    <row r="42" spans="1:4" x14ac:dyDescent="0.3">
      <c r="A42">
        <v>18</v>
      </c>
      <c r="B42" s="9" t="s">
        <v>23</v>
      </c>
    </row>
    <row r="44" spans="1:4" x14ac:dyDescent="0.3">
      <c r="A44">
        <v>19</v>
      </c>
      <c r="B44" s="9" t="s">
        <v>24</v>
      </c>
    </row>
    <row r="46" spans="1:4" x14ac:dyDescent="0.3">
      <c r="A46">
        <v>20</v>
      </c>
      <c r="B46" s="9" t="s">
        <v>25</v>
      </c>
    </row>
    <row r="47" spans="1:4" x14ac:dyDescent="0.3">
      <c r="B47" s="9" t="s">
        <v>26</v>
      </c>
    </row>
    <row r="49" spans="1:2" x14ac:dyDescent="0.3">
      <c r="A49">
        <v>21</v>
      </c>
      <c r="B49" s="9" t="s">
        <v>27</v>
      </c>
    </row>
    <row r="50" spans="1:2" x14ac:dyDescent="0.3">
      <c r="B50" s="9" t="s">
        <v>28</v>
      </c>
    </row>
    <row r="52" spans="1:2" x14ac:dyDescent="0.3">
      <c r="A52">
        <v>22</v>
      </c>
      <c r="B52" s="9" t="s">
        <v>29</v>
      </c>
    </row>
    <row r="54" spans="1:2" x14ac:dyDescent="0.3">
      <c r="A54">
        <v>23</v>
      </c>
      <c r="B54" s="9" t="s">
        <v>30</v>
      </c>
    </row>
    <row r="56" spans="1:2" x14ac:dyDescent="0.3">
      <c r="A56">
        <v>24</v>
      </c>
      <c r="B56" s="9" t="s">
        <v>31</v>
      </c>
    </row>
    <row r="58" spans="1:2" x14ac:dyDescent="0.3">
      <c r="A58">
        <v>25</v>
      </c>
      <c r="B58" s="9" t="s">
        <v>32</v>
      </c>
    </row>
    <row r="60" spans="1:2" x14ac:dyDescent="0.3">
      <c r="A60">
        <v>26</v>
      </c>
      <c r="B60" s="9" t="s">
        <v>33</v>
      </c>
    </row>
    <row r="61" spans="1:2" x14ac:dyDescent="0.3">
      <c r="B61" s="9" t="s">
        <v>34</v>
      </c>
    </row>
    <row r="63" spans="1:2" x14ac:dyDescent="0.3">
      <c r="A63">
        <v>27</v>
      </c>
      <c r="B63" s="9" t="s">
        <v>35</v>
      </c>
    </row>
    <row r="65" spans="1:10" x14ac:dyDescent="0.3">
      <c r="A65">
        <v>28</v>
      </c>
      <c r="B65" s="9" t="s">
        <v>36</v>
      </c>
      <c r="E65" t="str">
        <f>+LEFT(B65,2)</f>
        <v>Jc</v>
      </c>
      <c r="F65" t="str">
        <f>+MID(B65,3,2)</f>
        <v>Jd</v>
      </c>
      <c r="G65">
        <v>0.88080000000000003</v>
      </c>
      <c r="H65">
        <v>3.0000000000000001E-3</v>
      </c>
      <c r="I65" s="1">
        <f t="shared" ref="I65" si="1">+H65+G65</f>
        <v>0.88380000000000003</v>
      </c>
      <c r="J65">
        <v>1</v>
      </c>
    </row>
    <row r="66" spans="1:10" x14ac:dyDescent="0.3">
      <c r="B66" s="9" t="s">
        <v>37</v>
      </c>
    </row>
    <row r="68" spans="1:10" x14ac:dyDescent="0.3">
      <c r="A68">
        <v>29</v>
      </c>
      <c r="B68" s="9" t="s">
        <v>38</v>
      </c>
      <c r="E68" t="str">
        <f>+LEFT(B68,2)</f>
        <v>As</v>
      </c>
      <c r="F68" t="str">
        <f>+MID(B68,3,2)</f>
        <v>Jc</v>
      </c>
      <c r="G68">
        <v>0.61339999999999995</v>
      </c>
      <c r="H68">
        <v>4.7999999999999996E-3</v>
      </c>
      <c r="I68" s="1">
        <f t="shared" ref="I68" si="2">+H68+G68</f>
        <v>0.61819999999999997</v>
      </c>
    </row>
    <row r="70" spans="1:10" x14ac:dyDescent="0.3">
      <c r="A70">
        <v>30</v>
      </c>
      <c r="B70" s="9" t="s">
        <v>39</v>
      </c>
      <c r="E70" t="str">
        <f>+LEFT(B70,2)</f>
        <v>Td</v>
      </c>
      <c r="F70" t="str">
        <f>+MID(B70,3,2)</f>
        <v>Th</v>
      </c>
      <c r="G70">
        <v>0.7077</v>
      </c>
      <c r="H70">
        <v>3.3E-3</v>
      </c>
      <c r="I70" s="1">
        <f t="shared" ref="I70" si="3">+H70+G70</f>
        <v>0.71099999999999997</v>
      </c>
      <c r="J70">
        <v>1</v>
      </c>
    </row>
    <row r="72" spans="1:10" x14ac:dyDescent="0.3">
      <c r="A72">
        <v>31</v>
      </c>
      <c r="B72" s="9" t="s">
        <v>40</v>
      </c>
      <c r="E72" t="str">
        <f>+LEFT(B72,2)</f>
        <v>Ad</v>
      </c>
      <c r="F72" t="str">
        <f>+MID(B72,3,2)</f>
        <v>Kc</v>
      </c>
      <c r="G72">
        <v>0.87580000000000002</v>
      </c>
      <c r="H72">
        <v>1.21E-2</v>
      </c>
      <c r="I72" s="1">
        <f t="shared" ref="I72" si="4">+H72+G72</f>
        <v>0.88790000000000002</v>
      </c>
      <c r="J72">
        <v>1</v>
      </c>
    </row>
    <row r="73" spans="1:10" x14ac:dyDescent="0.3">
      <c r="B73" s="9" t="s">
        <v>41</v>
      </c>
    </row>
    <row r="75" spans="1:10" x14ac:dyDescent="0.3">
      <c r="A75">
        <v>32</v>
      </c>
      <c r="B75" s="9" t="s">
        <v>42</v>
      </c>
      <c r="E75" t="str">
        <f>+LEFT(B75,2)</f>
        <v>Js</v>
      </c>
      <c r="F75" t="str">
        <f>+MID(B75,3,2)</f>
        <v>9d</v>
      </c>
      <c r="G75">
        <v>0.75</v>
      </c>
      <c r="H75">
        <v>0</v>
      </c>
      <c r="I75" s="1">
        <f t="shared" ref="I75" si="5">+H75+G75</f>
        <v>0.75</v>
      </c>
      <c r="J75">
        <v>1</v>
      </c>
    </row>
    <row r="76" spans="1:10" x14ac:dyDescent="0.3">
      <c r="B76" s="9" t="s">
        <v>43</v>
      </c>
    </row>
    <row r="78" spans="1:10" x14ac:dyDescent="0.3">
      <c r="A78">
        <v>33</v>
      </c>
      <c r="B78" s="9" t="s">
        <v>44</v>
      </c>
      <c r="E78" t="str">
        <f>+LEFT(B78,2)</f>
        <v>Td</v>
      </c>
      <c r="F78" t="str">
        <f>+MID(B78,3,2)</f>
        <v>Tc</v>
      </c>
      <c r="G78">
        <v>0.71050000000000002</v>
      </c>
      <c r="H78">
        <v>3.3999999999999998E-3</v>
      </c>
      <c r="I78" s="1">
        <f t="shared" ref="I78" si="6">+H78+G78</f>
        <v>0.71389999999999998</v>
      </c>
      <c r="J78">
        <v>1</v>
      </c>
    </row>
    <row r="80" spans="1:10" x14ac:dyDescent="0.3">
      <c r="A80">
        <v>34</v>
      </c>
      <c r="B80" s="9" t="s">
        <v>45</v>
      </c>
      <c r="E80" t="str">
        <f>+LEFT(B80,2)</f>
        <v>3d</v>
      </c>
      <c r="F80" t="str">
        <f>+MID(B80,3,2)</f>
        <v>7c</v>
      </c>
      <c r="G80">
        <v>0.72929999999999995</v>
      </c>
      <c r="H80">
        <v>0</v>
      </c>
      <c r="I80" s="1">
        <f t="shared" ref="I80" si="7">+H80+G80</f>
        <v>0.72929999999999995</v>
      </c>
      <c r="J80">
        <v>1</v>
      </c>
    </row>
    <row r="81" spans="1:10" x14ac:dyDescent="0.3">
      <c r="B81" s="9" t="s">
        <v>46</v>
      </c>
    </row>
    <row r="83" spans="1:10" x14ac:dyDescent="0.3">
      <c r="A83">
        <v>35</v>
      </c>
      <c r="B83" s="9" t="s">
        <v>47</v>
      </c>
      <c r="E83" t="str">
        <f>+LEFT(B83,2)</f>
        <v>As</v>
      </c>
      <c r="F83" t="str">
        <f>+MID(B83,3,2)</f>
        <v>5d</v>
      </c>
      <c r="G83">
        <v>0.29680000000000001</v>
      </c>
      <c r="H83">
        <v>3.8999999999999998E-3</v>
      </c>
      <c r="I83" s="1">
        <f t="shared" ref="I83" si="8">+H83+G83</f>
        <v>0.30070000000000002</v>
      </c>
      <c r="J83">
        <v>1</v>
      </c>
    </row>
    <row r="85" spans="1:10" x14ac:dyDescent="0.3">
      <c r="A85">
        <v>36</v>
      </c>
      <c r="B85" s="9" t="s">
        <v>48</v>
      </c>
      <c r="E85" t="str">
        <f>+LEFT(B85,2)</f>
        <v>Qh</v>
      </c>
      <c r="F85" t="str">
        <f>+MID(B85,3,2)</f>
        <v>Jd</v>
      </c>
      <c r="G85">
        <v>2.1700000000000001E-2</v>
      </c>
      <c r="H85">
        <v>0.90669999999999995</v>
      </c>
      <c r="I85" s="1">
        <f t="shared" ref="I85" si="9">+H85+G85</f>
        <v>0.9284</v>
      </c>
      <c r="J85">
        <v>0</v>
      </c>
    </row>
    <row r="87" spans="1:10" x14ac:dyDescent="0.3">
      <c r="A87">
        <v>37</v>
      </c>
      <c r="B87" s="9" t="s">
        <v>49</v>
      </c>
      <c r="E87" t="str">
        <f>+LEFT(B87,2)</f>
        <v>Ad</v>
      </c>
      <c r="F87" t="str">
        <f>+MID(B87,3,2)</f>
        <v>8s</v>
      </c>
      <c r="G87">
        <v>0.2334</v>
      </c>
      <c r="H87">
        <v>1.74E-3</v>
      </c>
      <c r="I87" s="1">
        <f t="shared" ref="I87" si="10">+H87+G87</f>
        <v>0.23513999999999999</v>
      </c>
      <c r="J87">
        <v>1</v>
      </c>
    </row>
    <row r="89" spans="1:10" x14ac:dyDescent="0.3">
      <c r="A89">
        <v>38</v>
      </c>
      <c r="B89" s="9" t="s">
        <v>50</v>
      </c>
      <c r="E89" t="str">
        <f>+LEFT(B89,2)</f>
        <v>7c</v>
      </c>
      <c r="F89" t="str">
        <f>+MID(B89,3,2)</f>
        <v>7h</v>
      </c>
      <c r="G89">
        <v>0.19350000000000001</v>
      </c>
      <c r="H89">
        <v>3.5000000000000001E-3</v>
      </c>
      <c r="I89" s="1">
        <f t="shared" ref="I89" si="11">+H89+G89</f>
        <v>0.19700000000000001</v>
      </c>
      <c r="J89">
        <v>1</v>
      </c>
    </row>
    <row r="91" spans="1:10" x14ac:dyDescent="0.3">
      <c r="A91">
        <v>39</v>
      </c>
      <c r="B91" s="9" t="s">
        <v>51</v>
      </c>
      <c r="C91" s="9"/>
      <c r="E91" t="str">
        <f>+LEFT(B91,2)</f>
        <v>Jd</v>
      </c>
      <c r="F91" t="str">
        <f>+MID(B91,3,2)</f>
        <v>Th</v>
      </c>
      <c r="G91">
        <v>0.84550000000000003</v>
      </c>
      <c r="H91">
        <v>0.1303</v>
      </c>
      <c r="I91" s="1">
        <f t="shared" ref="I91" si="12">+H91+G91</f>
        <v>0.9758</v>
      </c>
      <c r="J91">
        <v>1</v>
      </c>
    </row>
    <row r="92" spans="1:10" x14ac:dyDescent="0.3">
      <c r="B92" s="9" t="s">
        <v>52</v>
      </c>
      <c r="C92" s="9"/>
    </row>
    <row r="93" spans="1:10" x14ac:dyDescent="0.3">
      <c r="C93" s="9"/>
    </row>
    <row r="94" spans="1:10" x14ac:dyDescent="0.3">
      <c r="A94">
        <v>40</v>
      </c>
      <c r="B94" s="9" t="s">
        <v>53</v>
      </c>
      <c r="E94" t="s">
        <v>100</v>
      </c>
      <c r="F94" t="s">
        <v>123</v>
      </c>
      <c r="G94">
        <v>0.62160000000000004</v>
      </c>
      <c r="H94">
        <v>5.0000000000000001E-3</v>
      </c>
      <c r="I94" s="1">
        <f t="shared" ref="I94" si="13">+H94+G94</f>
        <v>0.62660000000000005</v>
      </c>
      <c r="J94">
        <v>0</v>
      </c>
    </row>
    <row r="96" spans="1:10" x14ac:dyDescent="0.3">
      <c r="A96">
        <v>41</v>
      </c>
      <c r="B96" s="9" t="s">
        <v>54</v>
      </c>
      <c r="E96" t="str">
        <f>+LEFT(B96,2)</f>
        <v>8h</v>
      </c>
      <c r="F96" t="str">
        <f>+MID(B96,3,2)</f>
        <v>8c</v>
      </c>
      <c r="G96">
        <v>0.80549999999999999</v>
      </c>
      <c r="H96">
        <v>9.7000000000000003E-3</v>
      </c>
      <c r="I96" s="1">
        <f t="shared" ref="I96" si="14">+H96+G96</f>
        <v>0.81520000000000004</v>
      </c>
      <c r="J96">
        <v>1</v>
      </c>
    </row>
    <row r="98" spans="1:10" x14ac:dyDescent="0.3">
      <c r="A98">
        <v>42</v>
      </c>
      <c r="B98" s="9" t="s">
        <v>55</v>
      </c>
      <c r="E98" t="str">
        <f>+LEFT(B98,2)</f>
        <v>6h</v>
      </c>
      <c r="F98" t="str">
        <f>+MID(B98,3,2)</f>
        <v>6s</v>
      </c>
      <c r="G98">
        <v>0.53990000000000005</v>
      </c>
      <c r="H98">
        <v>3.8999999999999998E-3</v>
      </c>
      <c r="I98" s="1">
        <f t="shared" ref="I98" si="15">+H98+G98</f>
        <v>0.54380000000000006</v>
      </c>
      <c r="J98">
        <v>0</v>
      </c>
    </row>
    <row r="100" spans="1:10" x14ac:dyDescent="0.3">
      <c r="A100">
        <v>43</v>
      </c>
      <c r="B100" s="9" t="s">
        <v>56</v>
      </c>
      <c r="E100" t="str">
        <f>+LEFT(B100,2)</f>
        <v>7c</v>
      </c>
      <c r="F100" t="str">
        <f>+MID(B100,3,2)</f>
        <v>7h</v>
      </c>
      <c r="G100">
        <v>0.65469999999999995</v>
      </c>
      <c r="H100">
        <v>3.6900000000000001E-3</v>
      </c>
      <c r="I100" s="1">
        <f t="shared" ref="I100" si="16">+H100+G100</f>
        <v>0.65838999999999992</v>
      </c>
      <c r="J100">
        <v>0</v>
      </c>
    </row>
    <row r="102" spans="1:10" x14ac:dyDescent="0.3">
      <c r="A102">
        <v>44</v>
      </c>
      <c r="B102" s="9" t="s">
        <v>57</v>
      </c>
      <c r="E102" t="str">
        <f>+LEFT(B102,2)</f>
        <v>7h</v>
      </c>
      <c r="F102" t="str">
        <f>+MID(B102,3,2)</f>
        <v>7s</v>
      </c>
      <c r="G102">
        <v>0.91620000000000001</v>
      </c>
      <c r="H102">
        <v>0</v>
      </c>
      <c r="I102" s="1">
        <f t="shared" ref="I102" si="17">+H102+G102</f>
        <v>0.91620000000000001</v>
      </c>
      <c r="J102">
        <v>1</v>
      </c>
    </row>
    <row r="103" spans="1:10" x14ac:dyDescent="0.3">
      <c r="B103" s="9" t="s">
        <v>58</v>
      </c>
    </row>
    <row r="105" spans="1:10" x14ac:dyDescent="0.3">
      <c r="A105">
        <v>45</v>
      </c>
      <c r="B105" s="9" t="s">
        <v>59</v>
      </c>
      <c r="E105" t="str">
        <f>+LEFT(B105,2)</f>
        <v>Jd</v>
      </c>
      <c r="F105" t="str">
        <f>+MID(B105,3,2)</f>
        <v>Th</v>
      </c>
      <c r="G105">
        <v>0.45660000000000001</v>
      </c>
      <c r="H105">
        <v>0</v>
      </c>
      <c r="I105" s="1">
        <f t="shared" ref="I105" si="18">+H105+G105</f>
        <v>0.45660000000000001</v>
      </c>
      <c r="J105">
        <v>1</v>
      </c>
    </row>
    <row r="106" spans="1:10" x14ac:dyDescent="0.3">
      <c r="B106" s="9" t="s">
        <v>60</v>
      </c>
    </row>
    <row r="108" spans="1:10" x14ac:dyDescent="0.3">
      <c r="A108">
        <v>46</v>
      </c>
      <c r="B108" s="9" t="s">
        <v>61</v>
      </c>
      <c r="E108" t="s">
        <v>98</v>
      </c>
      <c r="F108" t="s">
        <v>124</v>
      </c>
      <c r="G108">
        <v>0.75</v>
      </c>
      <c r="H108">
        <v>4.5499999999999999E-2</v>
      </c>
      <c r="I108" s="1">
        <f t="shared" ref="I108" si="19">+H108+G108</f>
        <v>0.79549999999999998</v>
      </c>
      <c r="J108">
        <v>1</v>
      </c>
    </row>
    <row r="109" spans="1:10" x14ac:dyDescent="0.3">
      <c r="B109" s="9" t="s">
        <v>62</v>
      </c>
    </row>
    <row r="111" spans="1:10" x14ac:dyDescent="0.3">
      <c r="A111">
        <v>47</v>
      </c>
      <c r="B111" s="9" t="s">
        <v>63</v>
      </c>
      <c r="C111" t="s">
        <v>126</v>
      </c>
      <c r="E111" t="str">
        <f>+LEFT(B111,2)</f>
        <v>Tc</v>
      </c>
      <c r="F111" t="str">
        <f>+MID(B111,3,2)</f>
        <v>Ts</v>
      </c>
      <c r="G111">
        <v>0.54149999999999998</v>
      </c>
      <c r="H111">
        <v>4.4000000000000003E-3</v>
      </c>
      <c r="I111" s="1">
        <f t="shared" ref="I111" si="20">+H111+G111</f>
        <v>0.54589999999999994</v>
      </c>
      <c r="J111">
        <v>0</v>
      </c>
    </row>
    <row r="113" spans="1:10" x14ac:dyDescent="0.3">
      <c r="A113">
        <v>48</v>
      </c>
      <c r="B113" s="9" t="s">
        <v>64</v>
      </c>
      <c r="C113" s="9" t="s">
        <v>126</v>
      </c>
      <c r="E113" t="str">
        <f>+LEFT(B113,2)</f>
        <v>Kh</v>
      </c>
      <c r="F113" t="str">
        <f>+MID(B113,3,2)</f>
        <v>Qs</v>
      </c>
      <c r="G113">
        <v>0.71060000000000001</v>
      </c>
      <c r="H113">
        <v>5.7099999999999998E-2</v>
      </c>
      <c r="I113" s="1">
        <f t="shared" ref="I113" si="21">+H113+G113</f>
        <v>0.76770000000000005</v>
      </c>
      <c r="J113">
        <v>0</v>
      </c>
    </row>
    <row r="114" spans="1:10" x14ac:dyDescent="0.3">
      <c r="C114" s="9"/>
    </row>
    <row r="115" spans="1:10" x14ac:dyDescent="0.3">
      <c r="A115">
        <v>49</v>
      </c>
      <c r="B115" s="9" t="s">
        <v>65</v>
      </c>
      <c r="C115" t="s">
        <v>126</v>
      </c>
      <c r="E115" t="str">
        <f>+LEFT(B115,2)</f>
        <v>J2</v>
      </c>
      <c r="F115" t="str">
        <f>+MID(B115,3,2)</f>
        <v>of</v>
      </c>
      <c r="G115">
        <v>0.2402</v>
      </c>
      <c r="H115">
        <v>2.8400000000000002E-2</v>
      </c>
      <c r="I115" s="1">
        <f t="shared" ref="I115:I121" si="22">+H115+G115</f>
        <v>0.26860000000000001</v>
      </c>
      <c r="J115">
        <v>0</v>
      </c>
    </row>
    <row r="117" spans="1:10" x14ac:dyDescent="0.3">
      <c r="A117">
        <v>50</v>
      </c>
      <c r="B117" s="9" t="s">
        <v>66</v>
      </c>
      <c r="E117" t="str">
        <f>+LEFT(B117,2)</f>
        <v>Qs</v>
      </c>
      <c r="F117" t="str">
        <f>+MID(B117,3,2)</f>
        <v>Td</v>
      </c>
      <c r="G117">
        <v>0.65910000000000002</v>
      </c>
      <c r="H117">
        <v>4.0599999999999997E-2</v>
      </c>
      <c r="I117" s="1">
        <f t="shared" si="22"/>
        <v>0.69969999999999999</v>
      </c>
      <c r="J117">
        <v>0</v>
      </c>
    </row>
    <row r="119" spans="1:10" x14ac:dyDescent="0.3">
      <c r="A119">
        <v>51</v>
      </c>
      <c r="B119" s="9" t="s">
        <v>67</v>
      </c>
      <c r="E119" t="s">
        <v>90</v>
      </c>
      <c r="F119" t="s">
        <v>105</v>
      </c>
      <c r="G119">
        <v>0.62409999999999999</v>
      </c>
      <c r="H119">
        <v>4.7000000000000002E-3</v>
      </c>
      <c r="I119" s="1">
        <f t="shared" si="22"/>
        <v>0.62880000000000003</v>
      </c>
      <c r="J119">
        <v>0</v>
      </c>
    </row>
    <row r="121" spans="1:10" x14ac:dyDescent="0.3">
      <c r="A121">
        <v>52</v>
      </c>
      <c r="B121" s="9" t="s">
        <v>68</v>
      </c>
      <c r="E121" t="str">
        <f>+LEFT(B121,2)</f>
        <v>Ks</v>
      </c>
      <c r="F121" t="str">
        <f>+MID(B121,3,2)</f>
        <v>Qh</v>
      </c>
      <c r="G121">
        <v>0.2495</v>
      </c>
      <c r="H121">
        <v>0</v>
      </c>
      <c r="I121" s="1">
        <f t="shared" si="22"/>
        <v>0.2495</v>
      </c>
      <c r="J121">
        <v>0</v>
      </c>
    </row>
    <row r="122" spans="1:10" x14ac:dyDescent="0.3">
      <c r="B122" s="9" t="s">
        <v>69</v>
      </c>
    </row>
    <row r="124" spans="1:10" x14ac:dyDescent="0.3">
      <c r="A124">
        <v>53</v>
      </c>
      <c r="B124" s="9" t="s">
        <v>70</v>
      </c>
      <c r="E124" t="str">
        <f>+LEFT(B124,2)</f>
        <v>7d</v>
      </c>
      <c r="F124" t="str">
        <f>+MID(B124,3,2)</f>
        <v>7s</v>
      </c>
      <c r="G124">
        <v>0.2394</v>
      </c>
      <c r="H124">
        <v>2.4199999999999999E-2</v>
      </c>
      <c r="I124" s="1">
        <f t="shared" ref="I124" si="23">+H124+G124</f>
        <v>0.2636</v>
      </c>
      <c r="J124">
        <v>0</v>
      </c>
    </row>
    <row r="125" spans="1:10" x14ac:dyDescent="0.3">
      <c r="B125" s="9" t="s">
        <v>71</v>
      </c>
    </row>
    <row r="127" spans="1:10" x14ac:dyDescent="0.3">
      <c r="A127">
        <v>54</v>
      </c>
      <c r="B127" s="9" t="s">
        <v>72</v>
      </c>
      <c r="E127" t="s">
        <v>122</v>
      </c>
      <c r="F127" t="s">
        <v>157</v>
      </c>
      <c r="G127">
        <v>0.90910000000000002</v>
      </c>
      <c r="H127">
        <v>0</v>
      </c>
      <c r="I127" s="1">
        <f t="shared" ref="I127" si="24">+H127+G127</f>
        <v>0.90910000000000002</v>
      </c>
      <c r="J127">
        <v>1</v>
      </c>
    </row>
    <row r="128" spans="1:10" x14ac:dyDescent="0.3">
      <c r="B128" s="9" t="s">
        <v>73</v>
      </c>
    </row>
    <row r="130" spans="1:10" x14ac:dyDescent="0.3">
      <c r="A130">
        <v>55</v>
      </c>
      <c r="B130" s="9" t="s">
        <v>74</v>
      </c>
      <c r="C130" s="9"/>
      <c r="E130" t="str">
        <f>+LEFT(B130,2)</f>
        <v>Ad</v>
      </c>
      <c r="F130" t="str">
        <f>+MID(B130,3,2)</f>
        <v>Jc</v>
      </c>
      <c r="G130">
        <v>0.28610000000000002</v>
      </c>
      <c r="H130">
        <v>3.3E-3</v>
      </c>
      <c r="I130" s="1">
        <f t="shared" ref="I130" si="25">+H130+G130</f>
        <v>0.28940000000000005</v>
      </c>
      <c r="J130">
        <v>0</v>
      </c>
    </row>
    <row r="131" spans="1:10" x14ac:dyDescent="0.3">
      <c r="C131" s="9"/>
    </row>
    <row r="132" spans="1:10" x14ac:dyDescent="0.3">
      <c r="A132">
        <v>56</v>
      </c>
      <c r="B132" s="9" t="s">
        <v>75</v>
      </c>
      <c r="C132" s="9"/>
      <c r="E132" t="str">
        <f>+LEFT(B132,2)</f>
        <v>As</v>
      </c>
      <c r="F132" t="str">
        <f>+MID(B132,3,2)</f>
        <v>2h</v>
      </c>
      <c r="G132">
        <v>0.28160000000000002</v>
      </c>
      <c r="H132">
        <v>4.1000000000000003E-3</v>
      </c>
      <c r="I132" s="1">
        <f t="shared" ref="I132" si="26">+H132+G132</f>
        <v>0.28570000000000001</v>
      </c>
      <c r="J132">
        <v>0</v>
      </c>
    </row>
    <row r="133" spans="1:10" x14ac:dyDescent="0.3">
      <c r="C133" s="9"/>
    </row>
    <row r="134" spans="1:10" x14ac:dyDescent="0.3">
      <c r="A134">
        <v>57</v>
      </c>
      <c r="B134" s="9" t="s">
        <v>76</v>
      </c>
      <c r="C134" s="9"/>
      <c r="E134" t="str">
        <f>+LEFT(B134,2)</f>
        <v>6c</v>
      </c>
      <c r="F134" t="str">
        <f>+MID(B134,3,2)</f>
        <v>6h</v>
      </c>
      <c r="G134">
        <v>0.98380000000000001</v>
      </c>
      <c r="H134">
        <v>0</v>
      </c>
      <c r="I134" s="1">
        <f t="shared" ref="I134" si="27">+H134+G134</f>
        <v>0.98380000000000001</v>
      </c>
      <c r="J134">
        <v>1</v>
      </c>
    </row>
    <row r="135" spans="1:10" x14ac:dyDescent="0.3">
      <c r="B135" s="9" t="s">
        <v>77</v>
      </c>
      <c r="C135" s="9"/>
    </row>
    <row r="136" spans="1:10" x14ac:dyDescent="0.3">
      <c r="C136" s="9"/>
    </row>
    <row r="137" spans="1:10" x14ac:dyDescent="0.3">
      <c r="A137">
        <v>58</v>
      </c>
      <c r="B137" s="9" t="s">
        <v>78</v>
      </c>
      <c r="E137" t="str">
        <f>+LEFT(B137,2)</f>
        <v>Td</v>
      </c>
      <c r="F137" t="str">
        <f>+MID(B137,3,2)</f>
        <v>9c</v>
      </c>
      <c r="G137">
        <v>0.63939999999999997</v>
      </c>
      <c r="H137">
        <v>9.1000000000000004E-3</v>
      </c>
      <c r="I137" s="1">
        <f t="shared" ref="I137" si="28">+H137+G137</f>
        <v>0.64849999999999997</v>
      </c>
      <c r="J137">
        <v>0</v>
      </c>
    </row>
    <row r="138" spans="1:10" x14ac:dyDescent="0.3">
      <c r="B138" s="9" t="s">
        <v>79</v>
      </c>
    </row>
    <row r="140" spans="1:10" x14ac:dyDescent="0.3">
      <c r="A140">
        <v>59</v>
      </c>
      <c r="B140" s="9" t="s">
        <v>80</v>
      </c>
      <c r="E140" t="str">
        <f>+LEFT(B140,2)</f>
        <v>Jh</v>
      </c>
      <c r="F140" t="str">
        <f>+MID(B140,3,2)</f>
        <v>8d</v>
      </c>
      <c r="G140">
        <v>0.63639999999999997</v>
      </c>
      <c r="H140">
        <v>0</v>
      </c>
      <c r="I140" s="1">
        <f t="shared" ref="I140" si="29">+H140+G140</f>
        <v>0.63639999999999997</v>
      </c>
      <c r="J140">
        <v>1</v>
      </c>
    </row>
    <row r="141" spans="1:10" x14ac:dyDescent="0.3">
      <c r="B141" s="9" t="s">
        <v>81</v>
      </c>
    </row>
    <row r="143" spans="1:10" x14ac:dyDescent="0.3">
      <c r="A143">
        <v>60</v>
      </c>
      <c r="B143" s="9" t="s">
        <v>82</v>
      </c>
      <c r="E143" t="str">
        <f>+LEFT(B143,2)</f>
        <v>9d</v>
      </c>
      <c r="F143" t="str">
        <f>+MID(B143,3,2)</f>
        <v>5c</v>
      </c>
      <c r="G143">
        <v>0.18990000000000001</v>
      </c>
      <c r="H143">
        <v>1.6199999999999999E-2</v>
      </c>
      <c r="I143" s="1">
        <f t="shared" ref="I143" si="30">+H143+G143</f>
        <v>0.20610000000000001</v>
      </c>
      <c r="J143">
        <v>0</v>
      </c>
    </row>
    <row r="144" spans="1:10" x14ac:dyDescent="0.3">
      <c r="B144" s="9" t="s">
        <v>83</v>
      </c>
    </row>
    <row r="146" spans="1:10" x14ac:dyDescent="0.3">
      <c r="A146">
        <v>61</v>
      </c>
      <c r="B146" s="9" t="s">
        <v>84</v>
      </c>
      <c r="E146" t="str">
        <f>+LEFT(B146,2)</f>
        <v>Jh</v>
      </c>
      <c r="F146" t="str">
        <f>+MID(B146,3,2)</f>
        <v>Qc</v>
      </c>
      <c r="G146">
        <v>0.43640000000000001</v>
      </c>
      <c r="H146">
        <v>0</v>
      </c>
      <c r="I146" s="1">
        <f t="shared" ref="I146" si="31">+H146+G146</f>
        <v>0.43640000000000001</v>
      </c>
      <c r="J146">
        <v>1</v>
      </c>
    </row>
    <row r="147" spans="1:10" x14ac:dyDescent="0.3">
      <c r="B147" s="9" t="s">
        <v>85</v>
      </c>
    </row>
    <row r="149" spans="1:10" x14ac:dyDescent="0.3">
      <c r="A149">
        <v>62</v>
      </c>
      <c r="B149" s="9" t="s">
        <v>86</v>
      </c>
      <c r="E149" t="s">
        <v>158</v>
      </c>
      <c r="F149">
        <v>8</v>
      </c>
      <c r="G149">
        <v>0.11210000000000001</v>
      </c>
      <c r="H149">
        <v>1.21E-2</v>
      </c>
      <c r="I149" s="1">
        <f t="shared" ref="I149" si="32">+H149+G149</f>
        <v>0.1242</v>
      </c>
      <c r="J149">
        <v>0</v>
      </c>
    </row>
    <row r="150" spans="1:10" x14ac:dyDescent="0.3">
      <c r="B150" s="9" t="s">
        <v>87</v>
      </c>
    </row>
    <row r="151" spans="1:10" x14ac:dyDescent="0.3">
      <c r="I151" s="1" t="str">
        <f>IF(A151&gt;0,+H151+G151," ")</f>
        <v xml:space="preserve"> </v>
      </c>
    </row>
    <row r="152" spans="1:10" x14ac:dyDescent="0.3">
      <c r="A152">
        <v>63</v>
      </c>
      <c r="B152" s="9" t="s">
        <v>236</v>
      </c>
      <c r="G152">
        <v>4.3400000000000001E-2</v>
      </c>
      <c r="H152">
        <v>1.6199999999999999E-2</v>
      </c>
      <c r="I152" s="16">
        <f>IF(A152&gt;0,+H152+G152," ")</f>
        <v>5.96E-2</v>
      </c>
      <c r="J152">
        <v>0</v>
      </c>
    </row>
    <row r="153" spans="1:10" x14ac:dyDescent="0.3">
      <c r="B153" s="9" t="s">
        <v>159</v>
      </c>
      <c r="I153" s="16" t="str">
        <f t="shared" ref="I153:I216" si="33">IF(A153&gt;0,+H153+G153," ")</f>
        <v xml:space="preserve"> </v>
      </c>
    </row>
    <row r="154" spans="1:10" x14ac:dyDescent="0.3">
      <c r="I154" s="16" t="str">
        <f t="shared" si="33"/>
        <v xml:space="preserve"> </v>
      </c>
    </row>
    <row r="155" spans="1:10" x14ac:dyDescent="0.3">
      <c r="A155">
        <v>64</v>
      </c>
      <c r="B155" s="9" t="s">
        <v>237</v>
      </c>
      <c r="G155">
        <v>0.68899999999999995</v>
      </c>
      <c r="H155">
        <v>7.9000000000000001E-2</v>
      </c>
      <c r="I155" s="16">
        <f t="shared" si="33"/>
        <v>0.7679999999999999</v>
      </c>
      <c r="J155">
        <v>1</v>
      </c>
    </row>
    <row r="156" spans="1:10" x14ac:dyDescent="0.3">
      <c r="I156" s="16" t="str">
        <f t="shared" si="33"/>
        <v xml:space="preserve"> </v>
      </c>
    </row>
    <row r="157" spans="1:10" x14ac:dyDescent="0.3">
      <c r="A157">
        <v>65</v>
      </c>
      <c r="B157" s="9" t="s">
        <v>238</v>
      </c>
      <c r="G157">
        <v>0.73260000000000003</v>
      </c>
      <c r="H157">
        <v>2.5999999999999999E-2</v>
      </c>
      <c r="I157" s="16">
        <f t="shared" si="33"/>
        <v>0.75860000000000005</v>
      </c>
      <c r="J157">
        <v>1</v>
      </c>
    </row>
    <row r="158" spans="1:10" x14ac:dyDescent="0.3">
      <c r="I158" s="16" t="str">
        <f t="shared" si="33"/>
        <v xml:space="preserve"> </v>
      </c>
    </row>
    <row r="159" spans="1:10" x14ac:dyDescent="0.3">
      <c r="A159">
        <v>66</v>
      </c>
      <c r="B159" s="9" t="s">
        <v>239</v>
      </c>
      <c r="G159">
        <v>0.64159999999999995</v>
      </c>
      <c r="H159">
        <v>2.0799999999999999E-2</v>
      </c>
      <c r="I159" s="16">
        <f t="shared" si="33"/>
        <v>0.66239999999999999</v>
      </c>
      <c r="J159">
        <v>0</v>
      </c>
    </row>
    <row r="160" spans="1:10" x14ac:dyDescent="0.3">
      <c r="I160" s="16" t="str">
        <f t="shared" si="33"/>
        <v xml:space="preserve"> </v>
      </c>
    </row>
    <row r="161" spans="1:10" x14ac:dyDescent="0.3">
      <c r="A161">
        <v>67</v>
      </c>
      <c r="B161" s="9" t="s">
        <v>240</v>
      </c>
      <c r="G161">
        <v>0.63751999999999998</v>
      </c>
      <c r="H161">
        <v>6.4999999999999997E-3</v>
      </c>
      <c r="I161" s="16">
        <f t="shared" si="33"/>
        <v>0.64401999999999993</v>
      </c>
      <c r="J161">
        <v>1</v>
      </c>
    </row>
    <row r="162" spans="1:10" x14ac:dyDescent="0.3">
      <c r="I162" s="16" t="str">
        <f t="shared" si="33"/>
        <v xml:space="preserve"> </v>
      </c>
    </row>
    <row r="163" spans="1:10" x14ac:dyDescent="0.3">
      <c r="A163">
        <v>68</v>
      </c>
      <c r="B163" s="9" t="s">
        <v>241</v>
      </c>
      <c r="G163">
        <v>0.8669</v>
      </c>
      <c r="H163">
        <v>3.7000000000000002E-3</v>
      </c>
      <c r="I163" s="16">
        <f t="shared" si="33"/>
        <v>0.87060000000000004</v>
      </c>
      <c r="J163">
        <v>0</v>
      </c>
    </row>
    <row r="164" spans="1:10" x14ac:dyDescent="0.3">
      <c r="I164" s="16" t="str">
        <f t="shared" si="33"/>
        <v xml:space="preserve"> </v>
      </c>
    </row>
    <row r="165" spans="1:10" x14ac:dyDescent="0.3">
      <c r="A165">
        <v>69</v>
      </c>
      <c r="B165" s="9" t="s">
        <v>242</v>
      </c>
      <c r="G165">
        <v>0.53990000000000005</v>
      </c>
      <c r="H165">
        <v>3.8999999999999998E-3</v>
      </c>
      <c r="I165" s="16">
        <f t="shared" si="33"/>
        <v>0.54380000000000006</v>
      </c>
      <c r="J165">
        <v>1</v>
      </c>
    </row>
    <row r="166" spans="1:10" x14ac:dyDescent="0.3">
      <c r="I166" s="16" t="str">
        <f t="shared" si="33"/>
        <v xml:space="preserve"> </v>
      </c>
    </row>
    <row r="167" spans="1:10" x14ac:dyDescent="0.3">
      <c r="A167">
        <v>70</v>
      </c>
      <c r="B167" s="9" t="s">
        <v>243</v>
      </c>
      <c r="G167">
        <v>0.22220000000000001</v>
      </c>
      <c r="H167">
        <v>0</v>
      </c>
      <c r="I167" s="16">
        <f t="shared" si="33"/>
        <v>0.22220000000000001</v>
      </c>
      <c r="J167">
        <v>0</v>
      </c>
    </row>
    <row r="168" spans="1:10" x14ac:dyDescent="0.3">
      <c r="B168" s="9" t="s">
        <v>160</v>
      </c>
      <c r="I168" s="16" t="str">
        <f t="shared" si="33"/>
        <v xml:space="preserve"> </v>
      </c>
    </row>
    <row r="169" spans="1:10" x14ac:dyDescent="0.3">
      <c r="I169" s="16" t="str">
        <f t="shared" si="33"/>
        <v xml:space="preserve"> </v>
      </c>
    </row>
    <row r="170" spans="1:10" x14ac:dyDescent="0.3">
      <c r="A170">
        <v>71</v>
      </c>
      <c r="B170" s="9" t="s">
        <v>244</v>
      </c>
      <c r="G170">
        <v>0.97170000000000001</v>
      </c>
      <c r="H170">
        <v>0</v>
      </c>
      <c r="I170" s="16">
        <f t="shared" si="33"/>
        <v>0.97170000000000001</v>
      </c>
      <c r="J170">
        <v>1</v>
      </c>
    </row>
    <row r="171" spans="1:10" x14ac:dyDescent="0.3">
      <c r="B171" s="9" t="s">
        <v>161</v>
      </c>
      <c r="I171" s="16" t="str">
        <f t="shared" si="33"/>
        <v xml:space="preserve"> </v>
      </c>
    </row>
    <row r="172" spans="1:10" x14ac:dyDescent="0.3">
      <c r="I172" s="16" t="str">
        <f t="shared" si="33"/>
        <v xml:space="preserve"> </v>
      </c>
    </row>
    <row r="173" spans="1:10" x14ac:dyDescent="0.3">
      <c r="A173">
        <v>72</v>
      </c>
      <c r="B173" s="9" t="s">
        <v>245</v>
      </c>
      <c r="G173">
        <v>0.46879999999999999</v>
      </c>
      <c r="H173">
        <v>3.7000000000000002E-3</v>
      </c>
      <c r="I173" s="16">
        <f t="shared" si="33"/>
        <v>0.47249999999999998</v>
      </c>
      <c r="J173">
        <v>0</v>
      </c>
    </row>
    <row r="174" spans="1:10" x14ac:dyDescent="0.3">
      <c r="I174" s="16" t="str">
        <f t="shared" si="33"/>
        <v xml:space="preserve"> </v>
      </c>
    </row>
    <row r="175" spans="1:10" x14ac:dyDescent="0.3">
      <c r="A175">
        <v>73</v>
      </c>
      <c r="B175" s="9" t="s">
        <v>246</v>
      </c>
      <c r="G175">
        <v>0.6532</v>
      </c>
      <c r="H175">
        <v>5.7000000000000002E-3</v>
      </c>
      <c r="I175" s="16">
        <f t="shared" si="33"/>
        <v>0.65890000000000004</v>
      </c>
      <c r="J175">
        <v>0</v>
      </c>
    </row>
    <row r="176" spans="1:10" x14ac:dyDescent="0.3">
      <c r="I176" s="16" t="str">
        <f t="shared" si="33"/>
        <v xml:space="preserve"> </v>
      </c>
      <c r="J176" s="17"/>
    </row>
    <row r="177" spans="1:10" x14ac:dyDescent="0.3">
      <c r="A177">
        <v>74</v>
      </c>
      <c r="B177" s="9" t="s">
        <v>247</v>
      </c>
      <c r="G177">
        <v>0.60299999999999998</v>
      </c>
      <c r="H177">
        <v>1.11E-2</v>
      </c>
      <c r="I177" s="16">
        <f>IF(A177&gt;0,+H177+G177," ")</f>
        <v>0.61409999999999998</v>
      </c>
      <c r="J177" s="17">
        <v>0</v>
      </c>
    </row>
    <row r="178" spans="1:10" x14ac:dyDescent="0.3">
      <c r="B178" s="9" t="s">
        <v>162</v>
      </c>
      <c r="I178" s="16" t="str">
        <f t="shared" si="33"/>
        <v xml:space="preserve"> </v>
      </c>
      <c r="J178" s="17"/>
    </row>
    <row r="179" spans="1:10" x14ac:dyDescent="0.3">
      <c r="I179" s="16" t="str">
        <f t="shared" si="33"/>
        <v xml:space="preserve"> </v>
      </c>
      <c r="J179" s="17"/>
    </row>
    <row r="180" spans="1:10" x14ac:dyDescent="0.3">
      <c r="A180">
        <v>75</v>
      </c>
      <c r="B180" s="9" t="s">
        <v>248</v>
      </c>
      <c r="G180">
        <v>0.1782</v>
      </c>
      <c r="H180">
        <v>4.5999999999999999E-3</v>
      </c>
      <c r="I180" s="16">
        <f t="shared" si="33"/>
        <v>0.18279999999999999</v>
      </c>
      <c r="J180" s="17">
        <v>0</v>
      </c>
    </row>
    <row r="181" spans="1:10" x14ac:dyDescent="0.3">
      <c r="I181" s="16" t="str">
        <f t="shared" si="33"/>
        <v xml:space="preserve"> </v>
      </c>
      <c r="J181" s="17"/>
    </row>
    <row r="182" spans="1:10" x14ac:dyDescent="0.3">
      <c r="A182">
        <v>76</v>
      </c>
      <c r="B182" s="9" t="s">
        <v>249</v>
      </c>
      <c r="G182">
        <v>0.109</v>
      </c>
      <c r="H182">
        <v>0.97089999999999999</v>
      </c>
      <c r="I182" s="16">
        <v>0.97089999999999999</v>
      </c>
      <c r="J182" s="17">
        <v>0.5</v>
      </c>
    </row>
    <row r="183" spans="1:10" x14ac:dyDescent="0.3">
      <c r="I183" s="16" t="str">
        <f t="shared" si="33"/>
        <v xml:space="preserve"> </v>
      </c>
      <c r="J183" s="17"/>
    </row>
    <row r="184" spans="1:10" x14ac:dyDescent="0.3">
      <c r="A184">
        <v>77</v>
      </c>
      <c r="B184" s="9" t="s">
        <v>250</v>
      </c>
      <c r="G184">
        <v>0.80820000000000003</v>
      </c>
      <c r="H184">
        <v>0</v>
      </c>
      <c r="I184" s="16">
        <f t="shared" si="33"/>
        <v>0.80820000000000003</v>
      </c>
      <c r="J184" s="17">
        <v>0</v>
      </c>
    </row>
    <row r="185" spans="1:10" x14ac:dyDescent="0.3">
      <c r="B185" s="9" t="s">
        <v>251</v>
      </c>
      <c r="I185" s="16" t="str">
        <f t="shared" si="33"/>
        <v xml:space="preserve"> </v>
      </c>
      <c r="J185" s="17"/>
    </row>
    <row r="186" spans="1:10" x14ac:dyDescent="0.3">
      <c r="I186" s="16" t="str">
        <f t="shared" si="33"/>
        <v xml:space="preserve"> </v>
      </c>
      <c r="J186" s="17"/>
    </row>
    <row r="187" spans="1:10" x14ac:dyDescent="0.3">
      <c r="A187">
        <v>78</v>
      </c>
      <c r="B187" s="9" t="s">
        <v>252</v>
      </c>
      <c r="G187">
        <v>0.91949999999999998</v>
      </c>
      <c r="H187">
        <v>1.2500000000000001E-2</v>
      </c>
      <c r="I187" s="16">
        <f t="shared" si="33"/>
        <v>0.93199999999999994</v>
      </c>
      <c r="J187" s="17">
        <v>1</v>
      </c>
    </row>
    <row r="188" spans="1:10" x14ac:dyDescent="0.3">
      <c r="I188" s="16" t="str">
        <f t="shared" si="33"/>
        <v xml:space="preserve"> </v>
      </c>
      <c r="J188" s="17"/>
    </row>
    <row r="189" spans="1:10" x14ac:dyDescent="0.3">
      <c r="A189">
        <v>79</v>
      </c>
      <c r="B189" s="9" t="s">
        <v>253</v>
      </c>
      <c r="G189">
        <v>0.18360000000000001</v>
      </c>
      <c r="H189">
        <v>0.01</v>
      </c>
      <c r="I189" s="16">
        <f t="shared" si="33"/>
        <v>0.19360000000000002</v>
      </c>
      <c r="J189" s="17">
        <v>0</v>
      </c>
    </row>
    <row r="190" spans="1:10" x14ac:dyDescent="0.3">
      <c r="I190" s="16" t="str">
        <f t="shared" si="33"/>
        <v xml:space="preserve"> </v>
      </c>
      <c r="J190" s="17"/>
    </row>
    <row r="191" spans="1:10" x14ac:dyDescent="0.3">
      <c r="A191">
        <v>80</v>
      </c>
      <c r="B191" s="9" t="s">
        <v>254</v>
      </c>
      <c r="G191">
        <v>0.66979999999999995</v>
      </c>
      <c r="H191">
        <v>3.7000000000000002E-3</v>
      </c>
      <c r="I191" s="16">
        <f t="shared" si="33"/>
        <v>0.67349999999999999</v>
      </c>
      <c r="J191" s="17">
        <v>1</v>
      </c>
    </row>
    <row r="192" spans="1:10" x14ac:dyDescent="0.3">
      <c r="I192" s="16" t="str">
        <f t="shared" si="33"/>
        <v xml:space="preserve"> </v>
      </c>
      <c r="J192" s="17"/>
    </row>
    <row r="193" spans="1:10" x14ac:dyDescent="0.3">
      <c r="A193">
        <v>81</v>
      </c>
      <c r="B193" s="9" t="s">
        <v>255</v>
      </c>
      <c r="G193">
        <v>0.70779999999999998</v>
      </c>
      <c r="H193">
        <v>6.0100000000000001E-2</v>
      </c>
      <c r="I193" s="16">
        <f t="shared" si="33"/>
        <v>0.76790000000000003</v>
      </c>
      <c r="J193" s="17">
        <v>1</v>
      </c>
    </row>
    <row r="194" spans="1:10" x14ac:dyDescent="0.3">
      <c r="I194" s="16" t="str">
        <f t="shared" si="33"/>
        <v xml:space="preserve"> </v>
      </c>
      <c r="J194" s="17"/>
    </row>
    <row r="195" spans="1:10" x14ac:dyDescent="0.3">
      <c r="A195">
        <v>82</v>
      </c>
      <c r="B195" s="9" t="s">
        <v>256</v>
      </c>
      <c r="G195">
        <v>0</v>
      </c>
      <c r="H195">
        <v>0</v>
      </c>
      <c r="I195" s="16">
        <f t="shared" si="33"/>
        <v>0</v>
      </c>
      <c r="J195">
        <v>0</v>
      </c>
    </row>
    <row r="196" spans="1:10" x14ac:dyDescent="0.3">
      <c r="B196" s="9" t="s">
        <v>257</v>
      </c>
      <c r="I196" s="16" t="str">
        <f t="shared" si="33"/>
        <v xml:space="preserve"> </v>
      </c>
    </row>
    <row r="197" spans="1:10" x14ac:dyDescent="0.3">
      <c r="I197" s="16" t="str">
        <f t="shared" si="33"/>
        <v xml:space="preserve"> </v>
      </c>
    </row>
    <row r="198" spans="1:10" x14ac:dyDescent="0.3">
      <c r="A198">
        <v>83</v>
      </c>
      <c r="B198" s="9" t="s">
        <v>258</v>
      </c>
      <c r="G198">
        <v>0.88639999999999997</v>
      </c>
      <c r="H198">
        <v>0.11360000000000001</v>
      </c>
      <c r="I198" s="16">
        <f t="shared" si="33"/>
        <v>1</v>
      </c>
      <c r="J198">
        <v>1</v>
      </c>
    </row>
    <row r="199" spans="1:10" x14ac:dyDescent="0.3">
      <c r="B199" s="9" t="s">
        <v>259</v>
      </c>
      <c r="I199" s="16" t="str">
        <f t="shared" si="33"/>
        <v xml:space="preserve"> </v>
      </c>
    </row>
    <row r="200" spans="1:10" x14ac:dyDescent="0.3">
      <c r="I200" s="16" t="str">
        <f t="shared" si="33"/>
        <v xml:space="preserve"> </v>
      </c>
    </row>
    <row r="201" spans="1:10" x14ac:dyDescent="0.3">
      <c r="A201">
        <v>84</v>
      </c>
      <c r="B201" s="9" t="s">
        <v>260</v>
      </c>
      <c r="G201">
        <v>0.69489999999999996</v>
      </c>
      <c r="H201">
        <v>1.11E-2</v>
      </c>
      <c r="I201" s="16">
        <f t="shared" si="33"/>
        <v>0.70599999999999996</v>
      </c>
      <c r="J201">
        <v>1</v>
      </c>
    </row>
    <row r="202" spans="1:10" x14ac:dyDescent="0.3">
      <c r="B202" s="9" t="s">
        <v>163</v>
      </c>
      <c r="I202" s="16" t="str">
        <f t="shared" si="33"/>
        <v xml:space="preserve"> </v>
      </c>
    </row>
    <row r="203" spans="1:10" x14ac:dyDescent="0.3">
      <c r="I203" s="16" t="str">
        <f t="shared" si="33"/>
        <v xml:space="preserve"> </v>
      </c>
    </row>
    <row r="204" spans="1:10" x14ac:dyDescent="0.3">
      <c r="A204">
        <v>85</v>
      </c>
      <c r="B204" s="9" t="s">
        <v>261</v>
      </c>
      <c r="G204">
        <v>0.95450000000000002</v>
      </c>
      <c r="H204">
        <v>0</v>
      </c>
      <c r="I204" s="16">
        <f t="shared" si="33"/>
        <v>0.95450000000000002</v>
      </c>
      <c r="J204">
        <v>1</v>
      </c>
    </row>
    <row r="205" spans="1:10" x14ac:dyDescent="0.3">
      <c r="B205" s="9" t="s">
        <v>262</v>
      </c>
      <c r="I205" s="16" t="str">
        <f t="shared" si="33"/>
        <v xml:space="preserve"> </v>
      </c>
    </row>
    <row r="206" spans="1:10" x14ac:dyDescent="0.3">
      <c r="I206" s="16" t="str">
        <f t="shared" si="33"/>
        <v xml:space="preserve"> </v>
      </c>
    </row>
    <row r="207" spans="1:10" x14ac:dyDescent="0.3">
      <c r="A207">
        <v>86</v>
      </c>
      <c r="B207" s="9" t="s">
        <v>263</v>
      </c>
      <c r="G207">
        <v>0.22020000000000001</v>
      </c>
      <c r="H207">
        <v>0</v>
      </c>
      <c r="I207" s="16">
        <f t="shared" si="33"/>
        <v>0.22020000000000001</v>
      </c>
      <c r="J207">
        <v>0</v>
      </c>
    </row>
    <row r="208" spans="1:10" x14ac:dyDescent="0.3">
      <c r="B208" s="9" t="s">
        <v>164</v>
      </c>
      <c r="I208" s="16" t="str">
        <f t="shared" si="33"/>
        <v xml:space="preserve"> </v>
      </c>
    </row>
    <row r="209" spans="1:10" x14ac:dyDescent="0.3">
      <c r="I209" s="16" t="str">
        <f t="shared" si="33"/>
        <v xml:space="preserve"> </v>
      </c>
    </row>
    <row r="210" spans="1:10" x14ac:dyDescent="0.3">
      <c r="A210">
        <v>87</v>
      </c>
      <c r="B210" s="9" t="s">
        <v>264</v>
      </c>
      <c r="G210">
        <v>0.28039999999999998</v>
      </c>
      <c r="H210">
        <v>4.1000000000000003E-3</v>
      </c>
      <c r="I210" s="16">
        <f t="shared" si="33"/>
        <v>0.28449999999999998</v>
      </c>
      <c r="J210">
        <v>0</v>
      </c>
    </row>
    <row r="211" spans="1:10" x14ac:dyDescent="0.3">
      <c r="I211" s="16" t="str">
        <f t="shared" si="33"/>
        <v xml:space="preserve"> </v>
      </c>
    </row>
    <row r="212" spans="1:10" x14ac:dyDescent="0.3">
      <c r="A212">
        <v>88</v>
      </c>
      <c r="B212" s="9" t="s">
        <v>265</v>
      </c>
      <c r="G212">
        <v>0.9</v>
      </c>
      <c r="H212">
        <v>0</v>
      </c>
      <c r="I212" s="16">
        <f t="shared" si="33"/>
        <v>0.9</v>
      </c>
      <c r="J212">
        <v>1</v>
      </c>
    </row>
    <row r="213" spans="1:10" x14ac:dyDescent="0.3">
      <c r="B213" s="9" t="s">
        <v>165</v>
      </c>
      <c r="I213" s="16" t="str">
        <f t="shared" si="33"/>
        <v xml:space="preserve"> </v>
      </c>
    </row>
    <row r="214" spans="1:10" x14ac:dyDescent="0.3">
      <c r="I214" s="16" t="str">
        <f t="shared" si="33"/>
        <v xml:space="preserve"> </v>
      </c>
    </row>
    <row r="215" spans="1:10" x14ac:dyDescent="0.3">
      <c r="A215">
        <v>89</v>
      </c>
      <c r="B215" s="9" t="s">
        <v>266</v>
      </c>
      <c r="G215">
        <v>0.52559999999999996</v>
      </c>
      <c r="H215">
        <v>5.7000000000000002E-3</v>
      </c>
      <c r="I215" s="16">
        <f t="shared" si="33"/>
        <v>0.53129999999999999</v>
      </c>
      <c r="J215">
        <v>0</v>
      </c>
    </row>
    <row r="216" spans="1:10" x14ac:dyDescent="0.3">
      <c r="I216" s="16" t="str">
        <f t="shared" si="33"/>
        <v xml:space="preserve"> </v>
      </c>
    </row>
    <row r="217" spans="1:10" x14ac:dyDescent="0.3">
      <c r="A217">
        <v>90</v>
      </c>
      <c r="B217" s="9" t="s">
        <v>267</v>
      </c>
      <c r="G217">
        <v>0.36870000000000003</v>
      </c>
      <c r="H217">
        <v>5.1999999999999998E-3</v>
      </c>
      <c r="I217" s="16">
        <f t="shared" ref="I217:I280" si="34">IF(A217&gt;0,+H217+G217," ")</f>
        <v>0.37390000000000001</v>
      </c>
      <c r="J217">
        <v>0</v>
      </c>
    </row>
    <row r="218" spans="1:10" x14ac:dyDescent="0.3">
      <c r="I218" s="16" t="str">
        <f t="shared" si="34"/>
        <v xml:space="preserve"> </v>
      </c>
    </row>
    <row r="219" spans="1:10" x14ac:dyDescent="0.3">
      <c r="A219">
        <v>91</v>
      </c>
      <c r="B219" s="9" t="s">
        <v>268</v>
      </c>
      <c r="G219">
        <v>0.1187</v>
      </c>
      <c r="H219">
        <v>4.0899999999999999E-2</v>
      </c>
      <c r="I219" s="16">
        <f t="shared" si="34"/>
        <v>0.15959999999999999</v>
      </c>
      <c r="J219">
        <v>0</v>
      </c>
    </row>
    <row r="220" spans="1:10" x14ac:dyDescent="0.3">
      <c r="I220" s="16" t="str">
        <f t="shared" si="34"/>
        <v xml:space="preserve"> </v>
      </c>
    </row>
    <row r="221" spans="1:10" x14ac:dyDescent="0.3">
      <c r="A221">
        <v>92</v>
      </c>
      <c r="B221" s="9" t="s">
        <v>269</v>
      </c>
      <c r="G221">
        <v>0.46079999999999999</v>
      </c>
      <c r="H221">
        <v>4.0000000000000001E-3</v>
      </c>
      <c r="I221" s="16">
        <f t="shared" si="34"/>
        <v>0.46479999999999999</v>
      </c>
      <c r="J221">
        <v>0</v>
      </c>
    </row>
    <row r="222" spans="1:10" x14ac:dyDescent="0.3">
      <c r="I222" s="16" t="str">
        <f t="shared" si="34"/>
        <v xml:space="preserve"> </v>
      </c>
    </row>
    <row r="223" spans="1:10" x14ac:dyDescent="0.3">
      <c r="A223">
        <v>93</v>
      </c>
      <c r="B223" s="9" t="s">
        <v>270</v>
      </c>
      <c r="G223">
        <v>0.7177</v>
      </c>
      <c r="H223">
        <v>3.3999999999999998E-3</v>
      </c>
      <c r="I223" s="16">
        <f t="shared" si="34"/>
        <v>0.72109999999999996</v>
      </c>
      <c r="J223">
        <v>1</v>
      </c>
    </row>
    <row r="224" spans="1:10" x14ac:dyDescent="0.3">
      <c r="I224" s="16" t="str">
        <f t="shared" si="34"/>
        <v xml:space="preserve"> </v>
      </c>
    </row>
    <row r="225" spans="1:10" x14ac:dyDescent="0.3">
      <c r="A225">
        <v>94</v>
      </c>
      <c r="B225" s="9" t="s">
        <v>271</v>
      </c>
      <c r="G225">
        <v>3.1E-2</v>
      </c>
      <c r="H225">
        <v>0</v>
      </c>
      <c r="I225" s="16">
        <f t="shared" si="34"/>
        <v>3.1E-2</v>
      </c>
      <c r="J225">
        <v>0</v>
      </c>
    </row>
    <row r="226" spans="1:10" x14ac:dyDescent="0.3">
      <c r="B226" s="9" t="s">
        <v>166</v>
      </c>
      <c r="I226" s="16" t="str">
        <f t="shared" si="34"/>
        <v xml:space="preserve"> </v>
      </c>
    </row>
    <row r="227" spans="1:10" x14ac:dyDescent="0.3">
      <c r="I227" s="16" t="str">
        <f t="shared" si="34"/>
        <v xml:space="preserve"> </v>
      </c>
    </row>
    <row r="228" spans="1:10" x14ac:dyDescent="0.3">
      <c r="A228">
        <v>95</v>
      </c>
      <c r="B228" s="9" t="s">
        <v>272</v>
      </c>
      <c r="G228">
        <v>0.91410000000000002</v>
      </c>
      <c r="H228">
        <v>0</v>
      </c>
      <c r="I228" s="16">
        <f t="shared" si="34"/>
        <v>0.91410000000000002</v>
      </c>
      <c r="J228">
        <v>1</v>
      </c>
    </row>
    <row r="229" spans="1:10" x14ac:dyDescent="0.3">
      <c r="B229" s="9" t="s">
        <v>167</v>
      </c>
      <c r="I229" s="16" t="str">
        <f t="shared" si="34"/>
        <v xml:space="preserve"> </v>
      </c>
    </row>
    <row r="230" spans="1:10" x14ac:dyDescent="0.3">
      <c r="I230" s="16" t="str">
        <f t="shared" si="34"/>
        <v xml:space="preserve"> </v>
      </c>
    </row>
    <row r="231" spans="1:10" x14ac:dyDescent="0.3">
      <c r="A231">
        <v>96</v>
      </c>
      <c r="B231" s="9" t="s">
        <v>273</v>
      </c>
      <c r="G231">
        <v>0.48280000000000001</v>
      </c>
      <c r="H231">
        <v>4.7999999999999996E-3</v>
      </c>
      <c r="I231" s="16">
        <f t="shared" si="34"/>
        <v>0.48760000000000003</v>
      </c>
      <c r="J231">
        <v>1</v>
      </c>
    </row>
    <row r="232" spans="1:10" x14ac:dyDescent="0.3">
      <c r="I232" s="16" t="str">
        <f t="shared" si="34"/>
        <v xml:space="preserve"> </v>
      </c>
    </row>
    <row r="233" spans="1:10" x14ac:dyDescent="0.3">
      <c r="A233">
        <v>97</v>
      </c>
      <c r="B233" s="9" t="s">
        <v>274</v>
      </c>
      <c r="G233">
        <v>0.1807</v>
      </c>
      <c r="H233">
        <v>1.38E-2</v>
      </c>
      <c r="I233" s="16">
        <f t="shared" si="34"/>
        <v>0.19450000000000001</v>
      </c>
      <c r="J233">
        <v>0</v>
      </c>
    </row>
    <row r="234" spans="1:10" x14ac:dyDescent="0.3">
      <c r="I234" s="16" t="str">
        <f t="shared" si="34"/>
        <v xml:space="preserve"> </v>
      </c>
    </row>
    <row r="235" spans="1:10" x14ac:dyDescent="0.3">
      <c r="A235">
        <v>98</v>
      </c>
      <c r="B235" s="9" t="s">
        <v>275</v>
      </c>
      <c r="G235">
        <v>0.79490000000000005</v>
      </c>
      <c r="H235">
        <v>2.2200000000000001E-2</v>
      </c>
      <c r="I235" s="16">
        <f t="shared" si="34"/>
        <v>0.81710000000000005</v>
      </c>
      <c r="J235">
        <v>1</v>
      </c>
    </row>
    <row r="236" spans="1:10" x14ac:dyDescent="0.3">
      <c r="B236" s="9" t="s">
        <v>168</v>
      </c>
      <c r="I236" s="16" t="str">
        <f t="shared" si="34"/>
        <v xml:space="preserve"> </v>
      </c>
    </row>
    <row r="237" spans="1:10" x14ac:dyDescent="0.3">
      <c r="I237" s="16" t="str">
        <f t="shared" si="34"/>
        <v xml:space="preserve"> </v>
      </c>
    </row>
    <row r="238" spans="1:10" x14ac:dyDescent="0.3">
      <c r="A238">
        <v>99</v>
      </c>
      <c r="B238" s="9" t="s">
        <v>276</v>
      </c>
      <c r="G238">
        <v>0.71389999999999998</v>
      </c>
      <c r="H238">
        <v>4.2799999999999998E-2</v>
      </c>
      <c r="I238" s="16">
        <f t="shared" si="34"/>
        <v>0.75669999999999993</v>
      </c>
      <c r="J238">
        <v>1</v>
      </c>
    </row>
    <row r="239" spans="1:10" x14ac:dyDescent="0.3">
      <c r="I239" s="16" t="str">
        <f t="shared" si="34"/>
        <v xml:space="preserve"> </v>
      </c>
    </row>
    <row r="240" spans="1:10" x14ac:dyDescent="0.3">
      <c r="A240">
        <v>100</v>
      </c>
      <c r="B240" s="9" t="s">
        <v>277</v>
      </c>
      <c r="G240">
        <v>0.25</v>
      </c>
      <c r="H240">
        <v>0</v>
      </c>
      <c r="I240" s="16">
        <f t="shared" si="34"/>
        <v>0.25</v>
      </c>
      <c r="J240">
        <v>1</v>
      </c>
    </row>
    <row r="241" spans="1:10" x14ac:dyDescent="0.3">
      <c r="B241" s="9" t="s">
        <v>278</v>
      </c>
      <c r="I241" s="16" t="str">
        <f t="shared" si="34"/>
        <v xml:space="preserve"> </v>
      </c>
    </row>
    <row r="242" spans="1:10" x14ac:dyDescent="0.3">
      <c r="I242" s="16" t="str">
        <f t="shared" si="34"/>
        <v xml:space="preserve"> </v>
      </c>
    </row>
    <row r="243" spans="1:10" x14ac:dyDescent="0.3">
      <c r="A243">
        <v>101</v>
      </c>
      <c r="B243" s="9" t="s">
        <v>279</v>
      </c>
      <c r="G243">
        <v>0.4199</v>
      </c>
      <c r="H243">
        <v>4.7000000000000002E-3</v>
      </c>
      <c r="I243" s="16">
        <f t="shared" si="34"/>
        <v>0.42459999999999998</v>
      </c>
      <c r="J243">
        <v>0</v>
      </c>
    </row>
    <row r="244" spans="1:10" x14ac:dyDescent="0.3">
      <c r="A244" s="9"/>
      <c r="I244" s="16" t="str">
        <f t="shared" si="34"/>
        <v xml:space="preserve"> </v>
      </c>
    </row>
    <row r="245" spans="1:10" x14ac:dyDescent="0.3">
      <c r="A245" s="9">
        <v>102</v>
      </c>
      <c r="B245" s="9" t="s">
        <v>280</v>
      </c>
      <c r="G245">
        <v>0.88380000000000003</v>
      </c>
      <c r="H245">
        <v>0</v>
      </c>
      <c r="I245" s="16">
        <f t="shared" si="34"/>
        <v>0.88380000000000003</v>
      </c>
      <c r="J245">
        <v>1</v>
      </c>
    </row>
    <row r="246" spans="1:10" x14ac:dyDescent="0.3">
      <c r="A246" s="9"/>
      <c r="B246" s="9" t="s">
        <v>169</v>
      </c>
      <c r="I246" s="16" t="str">
        <f t="shared" si="34"/>
        <v xml:space="preserve"> </v>
      </c>
    </row>
    <row r="247" spans="1:10" x14ac:dyDescent="0.3">
      <c r="A247" s="9"/>
      <c r="I247" s="16" t="str">
        <f t="shared" si="34"/>
        <v xml:space="preserve"> </v>
      </c>
    </row>
    <row r="248" spans="1:10" x14ac:dyDescent="0.3">
      <c r="A248">
        <v>103</v>
      </c>
      <c r="B248" s="9" t="s">
        <v>281</v>
      </c>
      <c r="G248">
        <v>0.4279</v>
      </c>
      <c r="H248">
        <v>3.8E-3</v>
      </c>
      <c r="I248" s="16">
        <f t="shared" si="34"/>
        <v>0.43170000000000003</v>
      </c>
      <c r="J248">
        <v>0</v>
      </c>
    </row>
    <row r="249" spans="1:10" x14ac:dyDescent="0.3">
      <c r="I249" s="16" t="str">
        <f t="shared" si="34"/>
        <v xml:space="preserve"> </v>
      </c>
    </row>
    <row r="250" spans="1:10" x14ac:dyDescent="0.3">
      <c r="A250">
        <v>104</v>
      </c>
      <c r="B250" s="9" t="s">
        <v>282</v>
      </c>
      <c r="G250">
        <v>0.71440000000000003</v>
      </c>
      <c r="H250">
        <v>4.7399999999999998E-2</v>
      </c>
      <c r="I250" s="16">
        <f t="shared" si="34"/>
        <v>0.76180000000000003</v>
      </c>
      <c r="J250">
        <v>0</v>
      </c>
    </row>
    <row r="251" spans="1:10" x14ac:dyDescent="0.3">
      <c r="I251" s="16" t="str">
        <f t="shared" si="34"/>
        <v xml:space="preserve"> </v>
      </c>
    </row>
    <row r="252" spans="1:10" x14ac:dyDescent="0.3">
      <c r="A252">
        <v>105</v>
      </c>
      <c r="B252" s="9" t="s">
        <v>283</v>
      </c>
      <c r="G252">
        <v>0.1051</v>
      </c>
      <c r="H252">
        <v>0.19089999999999999</v>
      </c>
      <c r="I252" s="16">
        <f t="shared" si="34"/>
        <v>0.29599999999999999</v>
      </c>
      <c r="J252">
        <v>0</v>
      </c>
    </row>
    <row r="253" spans="1:10" x14ac:dyDescent="0.3">
      <c r="B253" s="9" t="s">
        <v>170</v>
      </c>
      <c r="I253" s="16" t="str">
        <f t="shared" si="34"/>
        <v xml:space="preserve"> </v>
      </c>
    </row>
    <row r="254" spans="1:10" x14ac:dyDescent="0.3">
      <c r="I254" s="16" t="str">
        <f t="shared" si="34"/>
        <v xml:space="preserve"> </v>
      </c>
    </row>
    <row r="255" spans="1:10" x14ac:dyDescent="0.3">
      <c r="A255">
        <v>106</v>
      </c>
      <c r="B255" s="9" t="s">
        <v>284</v>
      </c>
      <c r="G255">
        <v>0.79800000000000004</v>
      </c>
      <c r="H255">
        <v>0</v>
      </c>
      <c r="I255" s="16">
        <f t="shared" si="34"/>
        <v>0.79800000000000004</v>
      </c>
      <c r="J255">
        <v>1</v>
      </c>
    </row>
    <row r="256" spans="1:10" x14ac:dyDescent="0.3">
      <c r="B256" s="9" t="s">
        <v>171</v>
      </c>
      <c r="I256" s="16" t="str">
        <f t="shared" si="34"/>
        <v xml:space="preserve"> </v>
      </c>
    </row>
    <row r="257" spans="1:10" x14ac:dyDescent="0.3">
      <c r="I257" s="16" t="str">
        <f t="shared" si="34"/>
        <v xml:space="preserve"> </v>
      </c>
    </row>
    <row r="258" spans="1:10" x14ac:dyDescent="0.3">
      <c r="A258">
        <v>107</v>
      </c>
      <c r="B258" s="9" t="s">
        <v>285</v>
      </c>
      <c r="G258">
        <v>0.84950000000000003</v>
      </c>
      <c r="H258">
        <v>2.12E-2</v>
      </c>
      <c r="I258" s="16">
        <f t="shared" si="34"/>
        <v>0.87070000000000003</v>
      </c>
      <c r="J258">
        <v>0</v>
      </c>
    </row>
    <row r="259" spans="1:10" x14ac:dyDescent="0.3">
      <c r="B259" s="9" t="s">
        <v>172</v>
      </c>
      <c r="I259" s="16" t="str">
        <f t="shared" si="34"/>
        <v xml:space="preserve"> </v>
      </c>
    </row>
    <row r="260" spans="1:10" x14ac:dyDescent="0.3">
      <c r="I260" s="16" t="str">
        <f t="shared" si="34"/>
        <v xml:space="preserve"> </v>
      </c>
    </row>
    <row r="261" spans="1:10" x14ac:dyDescent="0.3">
      <c r="A261">
        <v>108</v>
      </c>
      <c r="B261" s="9" t="s">
        <v>286</v>
      </c>
      <c r="G261">
        <v>0.44280000000000003</v>
      </c>
      <c r="H261">
        <v>3.7000000000000002E-3</v>
      </c>
      <c r="I261" s="16">
        <f t="shared" si="34"/>
        <v>0.44650000000000001</v>
      </c>
      <c r="J261">
        <v>0</v>
      </c>
    </row>
    <row r="262" spans="1:10" x14ac:dyDescent="0.3">
      <c r="I262" s="16" t="str">
        <f t="shared" si="34"/>
        <v xml:space="preserve"> </v>
      </c>
    </row>
    <row r="263" spans="1:10" x14ac:dyDescent="0.3">
      <c r="A263">
        <v>109</v>
      </c>
      <c r="B263" s="9" t="s">
        <v>287</v>
      </c>
      <c r="G263">
        <v>0.9</v>
      </c>
      <c r="H263">
        <v>1.6199999999999999E-2</v>
      </c>
      <c r="I263" s="16">
        <f t="shared" si="34"/>
        <v>0.91620000000000001</v>
      </c>
      <c r="J263">
        <v>1</v>
      </c>
    </row>
    <row r="264" spans="1:10" x14ac:dyDescent="0.3">
      <c r="B264" s="9" t="s">
        <v>173</v>
      </c>
      <c r="I264" s="16" t="str">
        <f t="shared" si="34"/>
        <v xml:space="preserve"> </v>
      </c>
    </row>
    <row r="265" spans="1:10" x14ac:dyDescent="0.3">
      <c r="I265" s="16" t="str">
        <f t="shared" si="34"/>
        <v xml:space="preserve"> </v>
      </c>
    </row>
    <row r="266" spans="1:10" x14ac:dyDescent="0.3">
      <c r="A266">
        <v>110</v>
      </c>
      <c r="B266" s="9" t="s">
        <v>288</v>
      </c>
      <c r="G266">
        <v>0.66459999999999997</v>
      </c>
      <c r="H266">
        <v>5.1000000000000004E-3</v>
      </c>
      <c r="I266" s="16">
        <f t="shared" si="34"/>
        <v>0.66969999999999996</v>
      </c>
      <c r="J266">
        <v>0</v>
      </c>
    </row>
    <row r="267" spans="1:10" x14ac:dyDescent="0.3">
      <c r="B267" s="9" t="s">
        <v>174</v>
      </c>
      <c r="I267" s="16" t="str">
        <f t="shared" si="34"/>
        <v xml:space="preserve"> </v>
      </c>
    </row>
    <row r="268" spans="1:10" x14ac:dyDescent="0.3">
      <c r="I268" s="16" t="str">
        <f t="shared" si="34"/>
        <v xml:space="preserve"> </v>
      </c>
    </row>
    <row r="269" spans="1:10" x14ac:dyDescent="0.3">
      <c r="A269">
        <v>111</v>
      </c>
      <c r="B269" s="9" t="s">
        <v>289</v>
      </c>
      <c r="G269">
        <v>0.88639999999999997</v>
      </c>
      <c r="H269">
        <v>0</v>
      </c>
      <c r="I269" s="16">
        <f t="shared" si="34"/>
        <v>0.88639999999999997</v>
      </c>
      <c r="J269">
        <v>1</v>
      </c>
    </row>
    <row r="270" spans="1:10" x14ac:dyDescent="0.3">
      <c r="B270" s="9" t="s">
        <v>290</v>
      </c>
      <c r="I270" s="16" t="str">
        <f t="shared" si="34"/>
        <v xml:space="preserve"> </v>
      </c>
    </row>
    <row r="271" spans="1:10" x14ac:dyDescent="0.3">
      <c r="I271" s="16" t="str">
        <f t="shared" si="34"/>
        <v xml:space="preserve"> </v>
      </c>
    </row>
    <row r="272" spans="1:10" x14ac:dyDescent="0.3">
      <c r="A272">
        <v>112</v>
      </c>
      <c r="B272" s="9" t="s">
        <v>291</v>
      </c>
      <c r="G272">
        <v>0.20200000000000001</v>
      </c>
      <c r="H272">
        <v>0</v>
      </c>
      <c r="I272" s="16">
        <f t="shared" si="34"/>
        <v>0.20200000000000001</v>
      </c>
      <c r="J272">
        <v>0</v>
      </c>
    </row>
    <row r="273" spans="1:10" x14ac:dyDescent="0.3">
      <c r="B273" s="9" t="s">
        <v>175</v>
      </c>
      <c r="I273" s="16" t="str">
        <f t="shared" si="34"/>
        <v xml:space="preserve"> </v>
      </c>
    </row>
    <row r="274" spans="1:10" x14ac:dyDescent="0.3">
      <c r="I274" s="16" t="str">
        <f t="shared" si="34"/>
        <v xml:space="preserve"> </v>
      </c>
    </row>
    <row r="275" spans="1:10" x14ac:dyDescent="0.3">
      <c r="A275">
        <v>113</v>
      </c>
      <c r="B275" s="9" t="s">
        <v>292</v>
      </c>
      <c r="G275">
        <v>0.56120000000000003</v>
      </c>
      <c r="H275">
        <v>0.14990000000000001</v>
      </c>
      <c r="I275" s="16">
        <f t="shared" si="34"/>
        <v>0.71110000000000007</v>
      </c>
      <c r="J275">
        <v>0</v>
      </c>
    </row>
    <row r="276" spans="1:10" x14ac:dyDescent="0.3">
      <c r="I276" s="16" t="str">
        <f t="shared" si="34"/>
        <v xml:space="preserve"> </v>
      </c>
    </row>
    <row r="277" spans="1:10" x14ac:dyDescent="0.3">
      <c r="A277">
        <v>114</v>
      </c>
      <c r="B277" s="9" t="s">
        <v>293</v>
      </c>
      <c r="G277">
        <v>0.22020000000000001</v>
      </c>
      <c r="H277">
        <v>8.0999999999999996E-3</v>
      </c>
      <c r="I277" s="16">
        <f t="shared" si="34"/>
        <v>0.2283</v>
      </c>
      <c r="J277">
        <v>0</v>
      </c>
    </row>
    <row r="278" spans="1:10" x14ac:dyDescent="0.3">
      <c r="B278" s="9" t="s">
        <v>176</v>
      </c>
      <c r="I278" s="16" t="str">
        <f t="shared" si="34"/>
        <v xml:space="preserve"> </v>
      </c>
    </row>
    <row r="279" spans="1:10" x14ac:dyDescent="0.3">
      <c r="I279" s="16" t="str">
        <f t="shared" si="34"/>
        <v xml:space="preserve"> </v>
      </c>
    </row>
    <row r="280" spans="1:10" x14ac:dyDescent="0.3">
      <c r="A280">
        <v>115</v>
      </c>
      <c r="B280" s="9" t="s">
        <v>294</v>
      </c>
      <c r="G280">
        <v>0.35360000000000003</v>
      </c>
      <c r="H280">
        <v>5.1999999999999998E-3</v>
      </c>
      <c r="I280" s="16">
        <f t="shared" si="34"/>
        <v>0.35880000000000001</v>
      </c>
      <c r="J280">
        <v>1</v>
      </c>
    </row>
    <row r="281" spans="1:10" x14ac:dyDescent="0.3">
      <c r="I281" s="16" t="str">
        <f t="shared" ref="I281:I344" si="35">IF(A281&gt;0,+H281+G281," ")</f>
        <v xml:space="preserve"> </v>
      </c>
    </row>
    <row r="282" spans="1:10" x14ac:dyDescent="0.3">
      <c r="A282">
        <v>116</v>
      </c>
      <c r="B282" s="9" t="s">
        <v>295</v>
      </c>
      <c r="G282">
        <v>0.42059999999999997</v>
      </c>
      <c r="H282">
        <v>4.4000000000000003E-3</v>
      </c>
      <c r="I282" s="16">
        <f t="shared" si="35"/>
        <v>0.42499999999999999</v>
      </c>
      <c r="J282">
        <v>0</v>
      </c>
    </row>
    <row r="283" spans="1:10" x14ac:dyDescent="0.3">
      <c r="I283" s="16" t="str">
        <f t="shared" si="35"/>
        <v xml:space="preserve"> </v>
      </c>
    </row>
    <row r="284" spans="1:10" x14ac:dyDescent="0.3">
      <c r="A284">
        <v>117</v>
      </c>
      <c r="B284" s="9" t="s">
        <v>296</v>
      </c>
      <c r="G284">
        <v>0.67789999999999995</v>
      </c>
      <c r="H284">
        <v>5.1000000000000004E-3</v>
      </c>
      <c r="I284" s="16">
        <f t="shared" si="35"/>
        <v>0.68299999999999994</v>
      </c>
      <c r="J284">
        <v>1</v>
      </c>
    </row>
    <row r="285" spans="1:10" x14ac:dyDescent="0.3">
      <c r="I285" s="16" t="str">
        <f t="shared" si="35"/>
        <v xml:space="preserve"> </v>
      </c>
    </row>
    <row r="286" spans="1:10" x14ac:dyDescent="0.3">
      <c r="A286">
        <v>118</v>
      </c>
      <c r="B286" s="9" t="s">
        <v>297</v>
      </c>
      <c r="G286">
        <v>2.1700000000000001E-2</v>
      </c>
      <c r="H286">
        <v>0.90669999999999995</v>
      </c>
      <c r="I286" s="16">
        <f t="shared" si="35"/>
        <v>0.9284</v>
      </c>
      <c r="J286">
        <v>0.5</v>
      </c>
    </row>
    <row r="287" spans="1:10" x14ac:dyDescent="0.3">
      <c r="I287" s="16" t="str">
        <f t="shared" si="35"/>
        <v xml:space="preserve"> </v>
      </c>
    </row>
    <row r="288" spans="1:10" x14ac:dyDescent="0.3">
      <c r="A288">
        <v>119</v>
      </c>
      <c r="B288" s="9" t="s">
        <v>298</v>
      </c>
      <c r="G288">
        <v>6.7599999999999993E-2</v>
      </c>
      <c r="H288">
        <v>0.28349999999999997</v>
      </c>
      <c r="I288" s="16">
        <f t="shared" si="35"/>
        <v>0.35109999999999997</v>
      </c>
      <c r="J288">
        <v>0</v>
      </c>
    </row>
    <row r="289" spans="1:10" x14ac:dyDescent="0.3">
      <c r="B289" s="9" t="s">
        <v>177</v>
      </c>
      <c r="I289" s="16" t="str">
        <f t="shared" si="35"/>
        <v xml:space="preserve"> </v>
      </c>
    </row>
    <row r="290" spans="1:10" x14ac:dyDescent="0.3">
      <c r="I290" s="16" t="str">
        <f t="shared" si="35"/>
        <v xml:space="preserve"> </v>
      </c>
    </row>
    <row r="291" spans="1:10" x14ac:dyDescent="0.3">
      <c r="A291">
        <v>120</v>
      </c>
      <c r="B291" s="9" t="s">
        <v>299</v>
      </c>
      <c r="G291">
        <v>0.72030000000000005</v>
      </c>
      <c r="H291">
        <v>5.4800000000000001E-2</v>
      </c>
      <c r="I291" s="16">
        <f t="shared" si="35"/>
        <v>0.77510000000000001</v>
      </c>
      <c r="J291">
        <v>1</v>
      </c>
    </row>
    <row r="292" spans="1:10" x14ac:dyDescent="0.3">
      <c r="I292" s="16" t="str">
        <f t="shared" si="35"/>
        <v xml:space="preserve"> </v>
      </c>
    </row>
    <row r="293" spans="1:10" x14ac:dyDescent="0.3">
      <c r="A293">
        <v>121</v>
      </c>
      <c r="B293" s="9" t="s">
        <v>300</v>
      </c>
      <c r="G293">
        <v>0.70730000000000004</v>
      </c>
      <c r="H293">
        <v>3.5999999999999999E-3</v>
      </c>
      <c r="I293" s="16">
        <f t="shared" si="35"/>
        <v>0.71090000000000009</v>
      </c>
      <c r="J293">
        <v>1</v>
      </c>
    </row>
    <row r="294" spans="1:10" x14ac:dyDescent="0.3">
      <c r="I294" s="16" t="str">
        <f t="shared" si="35"/>
        <v xml:space="preserve"> </v>
      </c>
    </row>
    <row r="295" spans="1:10" x14ac:dyDescent="0.3">
      <c r="A295">
        <v>122</v>
      </c>
      <c r="B295" s="9" t="s">
        <v>301</v>
      </c>
      <c r="G295">
        <v>0.41199999999999998</v>
      </c>
      <c r="H295">
        <v>5.0000000000000001E-3</v>
      </c>
      <c r="I295" s="16">
        <f t="shared" si="35"/>
        <v>0.41699999999999998</v>
      </c>
      <c r="J295">
        <v>0</v>
      </c>
    </row>
    <row r="296" spans="1:10" x14ac:dyDescent="0.3">
      <c r="I296" s="16" t="str">
        <f t="shared" si="35"/>
        <v xml:space="preserve"> </v>
      </c>
    </row>
    <row r="297" spans="1:10" x14ac:dyDescent="0.3">
      <c r="A297">
        <v>123</v>
      </c>
      <c r="B297" s="9" t="s">
        <v>302</v>
      </c>
      <c r="G297">
        <v>0.81699999999999995</v>
      </c>
      <c r="H297">
        <v>4.5999999999999999E-3</v>
      </c>
      <c r="I297" s="16">
        <f t="shared" si="35"/>
        <v>0.8216</v>
      </c>
      <c r="J297">
        <v>1</v>
      </c>
    </row>
    <row r="298" spans="1:10" x14ac:dyDescent="0.3">
      <c r="I298" s="16" t="str">
        <f t="shared" si="35"/>
        <v xml:space="preserve"> </v>
      </c>
    </row>
    <row r="299" spans="1:10" x14ac:dyDescent="0.3">
      <c r="A299">
        <v>124</v>
      </c>
      <c r="B299" s="9" t="s">
        <v>303</v>
      </c>
      <c r="G299">
        <v>0.46429999999999999</v>
      </c>
      <c r="H299">
        <v>4.7999999999999996E-3</v>
      </c>
      <c r="I299" s="16">
        <f t="shared" si="35"/>
        <v>0.46910000000000002</v>
      </c>
      <c r="J299">
        <v>0</v>
      </c>
    </row>
    <row r="300" spans="1:10" x14ac:dyDescent="0.3">
      <c r="I300" s="16" t="str">
        <f t="shared" si="35"/>
        <v xml:space="preserve"> </v>
      </c>
    </row>
    <row r="301" spans="1:10" x14ac:dyDescent="0.3">
      <c r="A301">
        <v>125</v>
      </c>
      <c r="B301" s="9" t="s">
        <v>304</v>
      </c>
      <c r="G301">
        <v>0.15909999999999999</v>
      </c>
      <c r="H301">
        <v>0</v>
      </c>
      <c r="I301" s="16">
        <f t="shared" si="35"/>
        <v>0.15909999999999999</v>
      </c>
      <c r="J301">
        <v>0</v>
      </c>
    </row>
    <row r="302" spans="1:10" x14ac:dyDescent="0.3">
      <c r="B302" s="9" t="s">
        <v>305</v>
      </c>
      <c r="I302" s="16" t="str">
        <f t="shared" si="35"/>
        <v xml:space="preserve"> </v>
      </c>
    </row>
    <row r="303" spans="1:10" x14ac:dyDescent="0.3">
      <c r="I303" s="16" t="str">
        <f t="shared" si="35"/>
        <v xml:space="preserve"> </v>
      </c>
    </row>
    <row r="304" spans="1:10" x14ac:dyDescent="0.3">
      <c r="A304">
        <v>126</v>
      </c>
      <c r="B304" s="9" t="s">
        <v>306</v>
      </c>
      <c r="G304">
        <v>0.79800000000000004</v>
      </c>
      <c r="H304">
        <v>5.1000000000000004E-3</v>
      </c>
      <c r="I304" s="16">
        <f t="shared" si="35"/>
        <v>0.80310000000000004</v>
      </c>
      <c r="J304">
        <v>1</v>
      </c>
    </row>
    <row r="305" spans="1:10" x14ac:dyDescent="0.3">
      <c r="B305" s="9" t="s">
        <v>178</v>
      </c>
      <c r="I305" s="16" t="str">
        <f t="shared" si="35"/>
        <v xml:space="preserve"> </v>
      </c>
    </row>
    <row r="306" spans="1:10" x14ac:dyDescent="0.3">
      <c r="I306" s="16" t="str">
        <f t="shared" si="35"/>
        <v xml:space="preserve"> </v>
      </c>
    </row>
    <row r="307" spans="1:10" x14ac:dyDescent="0.3">
      <c r="A307">
        <v>127</v>
      </c>
      <c r="B307" s="9" t="s">
        <v>307</v>
      </c>
      <c r="G307">
        <v>0.16059999999999999</v>
      </c>
      <c r="H307">
        <v>6.1000000000000004E-3</v>
      </c>
      <c r="I307" s="16">
        <f t="shared" si="35"/>
        <v>0.16669999999999999</v>
      </c>
      <c r="J307">
        <v>0</v>
      </c>
    </row>
    <row r="308" spans="1:10" x14ac:dyDescent="0.3">
      <c r="B308" s="9" t="s">
        <v>179</v>
      </c>
      <c r="I308" s="16" t="str">
        <f t="shared" si="35"/>
        <v xml:space="preserve"> </v>
      </c>
    </row>
    <row r="309" spans="1:10" x14ac:dyDescent="0.3">
      <c r="I309" s="16" t="str">
        <f t="shared" si="35"/>
        <v xml:space="preserve"> </v>
      </c>
    </row>
    <row r="310" spans="1:10" x14ac:dyDescent="0.3">
      <c r="A310">
        <v>128</v>
      </c>
      <c r="B310" s="9" t="s">
        <v>308</v>
      </c>
      <c r="G310">
        <v>0.90910000000000002</v>
      </c>
      <c r="H310">
        <v>0</v>
      </c>
      <c r="I310" s="16">
        <f t="shared" si="35"/>
        <v>0.90910000000000002</v>
      </c>
      <c r="J310">
        <v>1</v>
      </c>
    </row>
    <row r="311" spans="1:10" x14ac:dyDescent="0.3">
      <c r="B311" s="9" t="s">
        <v>309</v>
      </c>
      <c r="I311" s="16" t="str">
        <f t="shared" si="35"/>
        <v xml:space="preserve"> </v>
      </c>
    </row>
    <row r="312" spans="1:10" x14ac:dyDescent="0.3">
      <c r="I312" s="16" t="str">
        <f t="shared" si="35"/>
        <v xml:space="preserve"> </v>
      </c>
    </row>
    <row r="313" spans="1:10" x14ac:dyDescent="0.3">
      <c r="A313">
        <v>129</v>
      </c>
      <c r="B313" s="9" t="s">
        <v>310</v>
      </c>
      <c r="G313">
        <v>0.18240000000000001</v>
      </c>
      <c r="H313">
        <v>4.3E-3</v>
      </c>
      <c r="I313" s="16">
        <f t="shared" si="35"/>
        <v>0.1867</v>
      </c>
      <c r="J313">
        <v>1</v>
      </c>
    </row>
    <row r="314" spans="1:10" x14ac:dyDescent="0.3">
      <c r="I314" s="16" t="str">
        <f t="shared" si="35"/>
        <v xml:space="preserve"> </v>
      </c>
    </row>
    <row r="315" spans="1:10" x14ac:dyDescent="0.3">
      <c r="A315">
        <v>130</v>
      </c>
      <c r="B315" s="9" t="s">
        <v>311</v>
      </c>
      <c r="G315">
        <v>0.80910000000000004</v>
      </c>
      <c r="H315">
        <v>4.3E-3</v>
      </c>
      <c r="I315" s="16">
        <f t="shared" si="35"/>
        <v>0.81340000000000001</v>
      </c>
      <c r="J315">
        <v>1</v>
      </c>
    </row>
    <row r="316" spans="1:10" x14ac:dyDescent="0.3">
      <c r="I316" s="16" t="str">
        <f t="shared" si="35"/>
        <v xml:space="preserve"> </v>
      </c>
    </row>
    <row r="317" spans="1:10" x14ac:dyDescent="0.3">
      <c r="A317">
        <v>131</v>
      </c>
      <c r="B317" s="9" t="s">
        <v>312</v>
      </c>
      <c r="G317">
        <v>0.246</v>
      </c>
      <c r="H317">
        <v>7.9200000000000007E-2</v>
      </c>
      <c r="I317" s="16">
        <f t="shared" si="35"/>
        <v>0.32519999999999999</v>
      </c>
      <c r="J317">
        <v>0</v>
      </c>
    </row>
    <row r="318" spans="1:10" x14ac:dyDescent="0.3">
      <c r="I318" s="16" t="str">
        <f t="shared" si="35"/>
        <v xml:space="preserve"> </v>
      </c>
    </row>
    <row r="319" spans="1:10" x14ac:dyDescent="0.3">
      <c r="A319">
        <v>132</v>
      </c>
      <c r="B319" s="9" t="s">
        <v>313</v>
      </c>
      <c r="G319">
        <v>0.18179999999999999</v>
      </c>
      <c r="H319">
        <v>0</v>
      </c>
      <c r="I319" s="16">
        <f t="shared" si="35"/>
        <v>0.18179999999999999</v>
      </c>
      <c r="J319">
        <v>1</v>
      </c>
    </row>
    <row r="320" spans="1:10" x14ac:dyDescent="0.3">
      <c r="B320" s="9" t="s">
        <v>314</v>
      </c>
      <c r="I320" s="16" t="str">
        <f t="shared" si="35"/>
        <v xml:space="preserve"> </v>
      </c>
    </row>
    <row r="321" spans="1:10" x14ac:dyDescent="0.3">
      <c r="I321" s="16" t="str">
        <f t="shared" si="35"/>
        <v xml:space="preserve"> </v>
      </c>
    </row>
    <row r="322" spans="1:10" x14ac:dyDescent="0.3">
      <c r="A322">
        <v>133</v>
      </c>
      <c r="B322" s="9" t="s">
        <v>315</v>
      </c>
      <c r="G322">
        <v>0.65149999999999997</v>
      </c>
      <c r="H322">
        <v>5.6800000000000003E-2</v>
      </c>
      <c r="I322" s="16">
        <f t="shared" si="35"/>
        <v>0.70829999999999993</v>
      </c>
      <c r="J322">
        <v>1</v>
      </c>
    </row>
    <row r="323" spans="1:10" x14ac:dyDescent="0.3">
      <c r="I323" s="16" t="str">
        <f t="shared" si="35"/>
        <v xml:space="preserve"> </v>
      </c>
    </row>
    <row r="324" spans="1:10" x14ac:dyDescent="0.3">
      <c r="A324">
        <v>134</v>
      </c>
      <c r="B324" s="9" t="s">
        <v>316</v>
      </c>
      <c r="G324">
        <v>8.5900000000000004E-2</v>
      </c>
      <c r="H324">
        <v>0</v>
      </c>
      <c r="I324" s="16">
        <f t="shared" si="35"/>
        <v>8.5900000000000004E-2</v>
      </c>
      <c r="J324">
        <v>0</v>
      </c>
    </row>
    <row r="325" spans="1:10" x14ac:dyDescent="0.3">
      <c r="B325" s="9" t="s">
        <v>180</v>
      </c>
      <c r="I325" s="16" t="str">
        <f t="shared" si="35"/>
        <v xml:space="preserve"> </v>
      </c>
    </row>
    <row r="326" spans="1:10" x14ac:dyDescent="0.3">
      <c r="I326" s="16" t="str">
        <f t="shared" si="35"/>
        <v xml:space="preserve"> </v>
      </c>
    </row>
    <row r="327" spans="1:10" x14ac:dyDescent="0.3">
      <c r="A327">
        <v>135</v>
      </c>
      <c r="B327" s="9" t="s">
        <v>317</v>
      </c>
      <c r="G327">
        <v>0.55620000000000003</v>
      </c>
      <c r="H327">
        <v>3.2000000000000002E-3</v>
      </c>
      <c r="I327" s="16">
        <f t="shared" si="35"/>
        <v>0.55940000000000001</v>
      </c>
      <c r="J327">
        <v>0</v>
      </c>
    </row>
    <row r="328" spans="1:10" x14ac:dyDescent="0.3">
      <c r="I328" s="16" t="str">
        <f t="shared" si="35"/>
        <v xml:space="preserve"> </v>
      </c>
    </row>
    <row r="329" spans="1:10" x14ac:dyDescent="0.3">
      <c r="A329">
        <v>136</v>
      </c>
      <c r="B329" s="9" t="s">
        <v>318</v>
      </c>
      <c r="G329">
        <v>0.85660000000000003</v>
      </c>
      <c r="H329">
        <v>0</v>
      </c>
      <c r="I329" s="16">
        <f t="shared" si="35"/>
        <v>0.85660000000000003</v>
      </c>
      <c r="J329">
        <v>0</v>
      </c>
    </row>
    <row r="330" spans="1:10" x14ac:dyDescent="0.3">
      <c r="B330" s="9" t="s">
        <v>181</v>
      </c>
      <c r="I330" s="16" t="str">
        <f t="shared" si="35"/>
        <v xml:space="preserve"> </v>
      </c>
    </row>
    <row r="331" spans="1:10" x14ac:dyDescent="0.3">
      <c r="I331" s="16" t="str">
        <f t="shared" si="35"/>
        <v xml:space="preserve"> </v>
      </c>
    </row>
    <row r="332" spans="1:10" x14ac:dyDescent="0.3">
      <c r="A332">
        <v>137</v>
      </c>
      <c r="B332" s="9" t="s">
        <v>319</v>
      </c>
      <c r="G332">
        <v>0.51139999999999997</v>
      </c>
      <c r="H332">
        <v>7.6E-3</v>
      </c>
      <c r="I332" s="16">
        <f t="shared" si="35"/>
        <v>0.51900000000000002</v>
      </c>
      <c r="J332">
        <v>1</v>
      </c>
    </row>
    <row r="333" spans="1:10" x14ac:dyDescent="0.3">
      <c r="I333" s="16" t="str">
        <f t="shared" si="35"/>
        <v xml:space="preserve"> </v>
      </c>
    </row>
    <row r="334" spans="1:10" x14ac:dyDescent="0.3">
      <c r="A334">
        <v>138</v>
      </c>
      <c r="B334" s="9" t="s">
        <v>320</v>
      </c>
      <c r="G334">
        <v>0.48609999999999998</v>
      </c>
      <c r="H334">
        <v>4.7999999999999996E-3</v>
      </c>
      <c r="I334" s="16">
        <f t="shared" si="35"/>
        <v>0.4909</v>
      </c>
      <c r="J334">
        <v>0</v>
      </c>
    </row>
    <row r="335" spans="1:10" x14ac:dyDescent="0.3">
      <c r="I335" s="16" t="str">
        <f t="shared" si="35"/>
        <v xml:space="preserve"> </v>
      </c>
    </row>
    <row r="336" spans="1:10" x14ac:dyDescent="0.3">
      <c r="A336">
        <v>139</v>
      </c>
      <c r="B336" s="9" t="s">
        <v>321</v>
      </c>
      <c r="G336">
        <v>1</v>
      </c>
      <c r="H336">
        <v>0</v>
      </c>
      <c r="I336" s="16">
        <f t="shared" si="35"/>
        <v>1</v>
      </c>
      <c r="J336">
        <v>1</v>
      </c>
    </row>
    <row r="337" spans="1:10" x14ac:dyDescent="0.3">
      <c r="B337" s="9" t="s">
        <v>322</v>
      </c>
      <c r="I337" s="16" t="str">
        <f t="shared" si="35"/>
        <v xml:space="preserve"> </v>
      </c>
    </row>
    <row r="338" spans="1:10" x14ac:dyDescent="0.3">
      <c r="I338" s="16" t="str">
        <f t="shared" si="35"/>
        <v xml:space="preserve"> </v>
      </c>
    </row>
    <row r="339" spans="1:10" x14ac:dyDescent="0.3">
      <c r="A339">
        <v>140</v>
      </c>
      <c r="B339" s="9" t="s">
        <v>323</v>
      </c>
      <c r="G339">
        <v>0.52929999999999999</v>
      </c>
      <c r="H339">
        <v>0</v>
      </c>
      <c r="I339" s="16">
        <f t="shared" si="35"/>
        <v>0.52929999999999999</v>
      </c>
      <c r="J339">
        <v>1</v>
      </c>
    </row>
    <row r="340" spans="1:10" x14ac:dyDescent="0.3">
      <c r="B340" s="9" t="s">
        <v>182</v>
      </c>
      <c r="I340" s="16" t="str">
        <f t="shared" si="35"/>
        <v xml:space="preserve"> </v>
      </c>
    </row>
    <row r="341" spans="1:10" x14ac:dyDescent="0.3">
      <c r="I341" s="16" t="str">
        <f t="shared" si="35"/>
        <v xml:space="preserve"> </v>
      </c>
    </row>
    <row r="342" spans="1:10" x14ac:dyDescent="0.3">
      <c r="A342">
        <v>141</v>
      </c>
      <c r="B342" s="9" t="s">
        <v>324</v>
      </c>
      <c r="G342">
        <v>0.64500000000000002</v>
      </c>
      <c r="H342">
        <v>4.3E-3</v>
      </c>
      <c r="I342" s="16">
        <f t="shared" si="35"/>
        <v>0.64929999999999999</v>
      </c>
      <c r="J342">
        <v>1</v>
      </c>
    </row>
    <row r="343" spans="1:10" x14ac:dyDescent="0.3">
      <c r="I343" s="16" t="str">
        <f t="shared" si="35"/>
        <v xml:space="preserve"> </v>
      </c>
    </row>
    <row r="344" spans="1:10" x14ac:dyDescent="0.3">
      <c r="A344">
        <v>142</v>
      </c>
      <c r="B344" s="9" t="s">
        <v>325</v>
      </c>
      <c r="G344">
        <v>0.39979999999999999</v>
      </c>
      <c r="H344">
        <v>7.6E-3</v>
      </c>
      <c r="I344" s="16">
        <f t="shared" si="35"/>
        <v>0.40739999999999998</v>
      </c>
      <c r="J344">
        <v>0</v>
      </c>
    </row>
    <row r="345" spans="1:10" x14ac:dyDescent="0.3">
      <c r="I345" s="16" t="str">
        <f t="shared" ref="I345:I408" si="36">IF(A345&gt;0,+H345+G345," ")</f>
        <v xml:space="preserve"> </v>
      </c>
    </row>
    <row r="346" spans="1:10" x14ac:dyDescent="0.3">
      <c r="A346">
        <v>143</v>
      </c>
      <c r="B346" s="9" t="s">
        <v>326</v>
      </c>
      <c r="G346">
        <v>0.8337</v>
      </c>
      <c r="H346">
        <v>3.0999999999999999E-3</v>
      </c>
      <c r="I346" s="16">
        <f t="shared" si="36"/>
        <v>0.83679999999999999</v>
      </c>
      <c r="J346">
        <v>0</v>
      </c>
    </row>
    <row r="347" spans="1:10" x14ac:dyDescent="0.3">
      <c r="I347" s="16" t="str">
        <f t="shared" si="36"/>
        <v xml:space="preserve"> </v>
      </c>
    </row>
    <row r="348" spans="1:10" x14ac:dyDescent="0.3">
      <c r="A348">
        <v>144</v>
      </c>
      <c r="B348" s="9" t="s">
        <v>327</v>
      </c>
      <c r="G348">
        <v>0.55779999999999996</v>
      </c>
      <c r="H348">
        <v>3.8999999999999998E-3</v>
      </c>
      <c r="I348" s="16">
        <f t="shared" si="36"/>
        <v>0.56169999999999998</v>
      </c>
      <c r="J348">
        <v>0</v>
      </c>
    </row>
    <row r="349" spans="1:10" x14ac:dyDescent="0.3">
      <c r="I349" s="16" t="str">
        <f t="shared" si="36"/>
        <v xml:space="preserve"> </v>
      </c>
    </row>
    <row r="350" spans="1:10" x14ac:dyDescent="0.3">
      <c r="A350">
        <v>145</v>
      </c>
      <c r="B350" s="9" t="s">
        <v>328</v>
      </c>
      <c r="G350">
        <v>0.42220000000000002</v>
      </c>
      <c r="H350">
        <v>4.8999999999999998E-3</v>
      </c>
      <c r="I350" s="16">
        <f t="shared" si="36"/>
        <v>0.42710000000000004</v>
      </c>
      <c r="J350">
        <v>0</v>
      </c>
    </row>
    <row r="351" spans="1:10" x14ac:dyDescent="0.3">
      <c r="I351" s="16" t="str">
        <f t="shared" si="36"/>
        <v xml:space="preserve"> </v>
      </c>
    </row>
    <row r="352" spans="1:10" x14ac:dyDescent="0.3">
      <c r="A352">
        <v>146</v>
      </c>
      <c r="B352" s="9" t="s">
        <v>329</v>
      </c>
      <c r="G352">
        <v>0.65400000000000003</v>
      </c>
      <c r="H352">
        <v>9.2999999999999992E-3</v>
      </c>
      <c r="I352" s="16">
        <f t="shared" si="36"/>
        <v>0.6633</v>
      </c>
      <c r="J352">
        <v>1</v>
      </c>
    </row>
    <row r="353" spans="1:10" x14ac:dyDescent="0.3">
      <c r="I353" s="16" t="str">
        <f t="shared" si="36"/>
        <v xml:space="preserve"> </v>
      </c>
    </row>
    <row r="354" spans="1:10" x14ac:dyDescent="0.3">
      <c r="A354">
        <v>147</v>
      </c>
      <c r="B354" s="9" t="s">
        <v>330</v>
      </c>
      <c r="G354">
        <v>0.95450000000000002</v>
      </c>
      <c r="H354">
        <v>0</v>
      </c>
      <c r="I354" s="16">
        <f t="shared" si="36"/>
        <v>0.95450000000000002</v>
      </c>
      <c r="J354">
        <v>1</v>
      </c>
    </row>
    <row r="355" spans="1:10" x14ac:dyDescent="0.3">
      <c r="B355" s="9" t="s">
        <v>331</v>
      </c>
      <c r="I355" s="16" t="str">
        <f t="shared" si="36"/>
        <v xml:space="preserve"> </v>
      </c>
    </row>
    <row r="356" spans="1:10" x14ac:dyDescent="0.3">
      <c r="I356" s="16" t="str">
        <f t="shared" si="36"/>
        <v xml:space="preserve"> </v>
      </c>
    </row>
    <row r="357" spans="1:10" x14ac:dyDescent="0.3">
      <c r="A357">
        <v>148</v>
      </c>
      <c r="B357" s="9" t="s">
        <v>332</v>
      </c>
      <c r="G357">
        <v>0.65049999999999997</v>
      </c>
      <c r="H357">
        <v>0</v>
      </c>
      <c r="I357" s="16">
        <f t="shared" si="36"/>
        <v>0.65049999999999997</v>
      </c>
      <c r="J357">
        <v>1</v>
      </c>
    </row>
    <row r="358" spans="1:10" x14ac:dyDescent="0.3">
      <c r="B358" s="9" t="s">
        <v>183</v>
      </c>
      <c r="I358" s="16" t="str">
        <f t="shared" si="36"/>
        <v xml:space="preserve"> </v>
      </c>
    </row>
    <row r="359" spans="1:10" x14ac:dyDescent="0.3">
      <c r="I359" s="16" t="str">
        <f t="shared" si="36"/>
        <v xml:space="preserve"> </v>
      </c>
    </row>
    <row r="360" spans="1:10" x14ac:dyDescent="0.3">
      <c r="A360">
        <v>149</v>
      </c>
      <c r="B360" s="9" t="s">
        <v>333</v>
      </c>
      <c r="G360">
        <v>0.95650000000000002</v>
      </c>
      <c r="H360">
        <v>0</v>
      </c>
      <c r="I360" s="16">
        <f t="shared" si="36"/>
        <v>0.95650000000000002</v>
      </c>
      <c r="J360">
        <v>1</v>
      </c>
    </row>
    <row r="361" spans="1:10" x14ac:dyDescent="0.3">
      <c r="B361" s="9" t="s">
        <v>184</v>
      </c>
      <c r="I361" s="16" t="str">
        <f t="shared" si="36"/>
        <v xml:space="preserve"> </v>
      </c>
    </row>
    <row r="362" spans="1:10" x14ac:dyDescent="0.3">
      <c r="I362" s="16" t="str">
        <f t="shared" si="36"/>
        <v xml:space="preserve"> </v>
      </c>
    </row>
    <row r="363" spans="1:10" x14ac:dyDescent="0.3">
      <c r="A363">
        <v>150</v>
      </c>
      <c r="B363" s="9" t="s">
        <v>334</v>
      </c>
      <c r="G363">
        <v>0.2487</v>
      </c>
      <c r="H363">
        <v>1.15E-2</v>
      </c>
      <c r="I363" s="16">
        <f t="shared" si="36"/>
        <v>0.26019999999999999</v>
      </c>
      <c r="J363">
        <v>0</v>
      </c>
    </row>
    <row r="364" spans="1:10" x14ac:dyDescent="0.3">
      <c r="B364" s="9" t="s">
        <v>504</v>
      </c>
      <c r="I364" s="16" t="str">
        <f t="shared" si="36"/>
        <v xml:space="preserve"> </v>
      </c>
    </row>
    <row r="365" spans="1:10" x14ac:dyDescent="0.3">
      <c r="A365">
        <v>151</v>
      </c>
      <c r="B365" s="9" t="s">
        <v>335</v>
      </c>
      <c r="G365">
        <v>0.6744</v>
      </c>
      <c r="H365">
        <v>9.1000000000000004E-3</v>
      </c>
      <c r="I365" s="16">
        <f t="shared" si="36"/>
        <v>0.6835</v>
      </c>
      <c r="J365">
        <v>1</v>
      </c>
    </row>
    <row r="366" spans="1:10" x14ac:dyDescent="0.3">
      <c r="I366" s="16" t="str">
        <f t="shared" si="36"/>
        <v xml:space="preserve"> </v>
      </c>
    </row>
    <row r="367" spans="1:10" x14ac:dyDescent="0.3">
      <c r="A367">
        <v>152</v>
      </c>
      <c r="B367" s="9" t="s">
        <v>336</v>
      </c>
      <c r="G367">
        <v>0.78590000000000004</v>
      </c>
      <c r="H367">
        <v>9.1000000000000004E-3</v>
      </c>
      <c r="I367" s="16">
        <f t="shared" si="36"/>
        <v>0.79500000000000004</v>
      </c>
      <c r="J367">
        <v>1</v>
      </c>
    </row>
    <row r="368" spans="1:10" x14ac:dyDescent="0.3">
      <c r="B368" s="9" t="s">
        <v>185</v>
      </c>
      <c r="I368" s="16" t="str">
        <f t="shared" si="36"/>
        <v xml:space="preserve"> </v>
      </c>
    </row>
    <row r="369" spans="1:10" x14ac:dyDescent="0.3">
      <c r="I369" s="16" t="str">
        <f t="shared" si="36"/>
        <v xml:space="preserve"> </v>
      </c>
    </row>
    <row r="370" spans="1:10" x14ac:dyDescent="0.3">
      <c r="A370">
        <v>153</v>
      </c>
      <c r="B370" s="9" t="s">
        <v>337</v>
      </c>
      <c r="G370">
        <v>8.3799999999999999E-2</v>
      </c>
      <c r="H370">
        <v>0</v>
      </c>
      <c r="I370" s="16">
        <f t="shared" si="36"/>
        <v>8.3799999999999999E-2</v>
      </c>
      <c r="J370">
        <v>0</v>
      </c>
    </row>
    <row r="371" spans="1:10" x14ac:dyDescent="0.3">
      <c r="B371" s="9" t="s">
        <v>186</v>
      </c>
      <c r="I371" s="16" t="str">
        <f t="shared" si="36"/>
        <v xml:space="preserve"> </v>
      </c>
    </row>
    <row r="372" spans="1:10" x14ac:dyDescent="0.3">
      <c r="I372" s="16" t="str">
        <f t="shared" si="36"/>
        <v xml:space="preserve"> </v>
      </c>
    </row>
    <row r="373" spans="1:10" x14ac:dyDescent="0.3">
      <c r="A373">
        <v>154</v>
      </c>
      <c r="B373" s="9" t="s">
        <v>338</v>
      </c>
      <c r="G373">
        <v>0.1825</v>
      </c>
      <c r="H373">
        <v>4.0000000000000001E-3</v>
      </c>
      <c r="I373" s="16">
        <f t="shared" si="36"/>
        <v>0.1865</v>
      </c>
      <c r="J373">
        <v>0</v>
      </c>
    </row>
    <row r="374" spans="1:10" x14ac:dyDescent="0.3">
      <c r="I374" s="16" t="str">
        <f t="shared" si="36"/>
        <v xml:space="preserve"> </v>
      </c>
    </row>
    <row r="375" spans="1:10" x14ac:dyDescent="0.3">
      <c r="A375">
        <v>155</v>
      </c>
      <c r="B375" s="9" t="s">
        <v>339</v>
      </c>
      <c r="G375">
        <v>0.90910000000000002</v>
      </c>
      <c r="H375">
        <v>0</v>
      </c>
      <c r="I375" s="16">
        <f t="shared" si="36"/>
        <v>0.90910000000000002</v>
      </c>
      <c r="J375">
        <v>1</v>
      </c>
    </row>
    <row r="376" spans="1:10" x14ac:dyDescent="0.3">
      <c r="B376" s="9" t="s">
        <v>340</v>
      </c>
      <c r="I376" s="16" t="str">
        <f t="shared" si="36"/>
        <v xml:space="preserve"> </v>
      </c>
    </row>
    <row r="377" spans="1:10" x14ac:dyDescent="0.3">
      <c r="I377" s="16" t="str">
        <f t="shared" si="36"/>
        <v xml:space="preserve"> </v>
      </c>
    </row>
    <row r="378" spans="1:10" x14ac:dyDescent="0.3">
      <c r="A378">
        <v>156</v>
      </c>
      <c r="B378" s="9" t="s">
        <v>341</v>
      </c>
      <c r="G378">
        <v>0.58819999999999995</v>
      </c>
      <c r="H378">
        <v>5.1000000000000004E-3</v>
      </c>
      <c r="I378" s="16">
        <f t="shared" si="36"/>
        <v>0.59329999999999994</v>
      </c>
      <c r="J378">
        <v>1</v>
      </c>
    </row>
    <row r="379" spans="1:10" x14ac:dyDescent="0.3">
      <c r="I379" s="16" t="str">
        <f t="shared" si="36"/>
        <v xml:space="preserve"> </v>
      </c>
    </row>
    <row r="380" spans="1:10" x14ac:dyDescent="0.3">
      <c r="A380">
        <v>157</v>
      </c>
      <c r="B380" s="9" t="s">
        <v>342</v>
      </c>
      <c r="G380">
        <v>0.86909999999999998</v>
      </c>
      <c r="H380">
        <v>4.1000000000000003E-3</v>
      </c>
      <c r="I380" s="16">
        <f t="shared" si="36"/>
        <v>0.87319999999999998</v>
      </c>
      <c r="J380">
        <v>1</v>
      </c>
    </row>
    <row r="381" spans="1:10" x14ac:dyDescent="0.3">
      <c r="I381" s="16" t="str">
        <f t="shared" si="36"/>
        <v xml:space="preserve"> </v>
      </c>
    </row>
    <row r="382" spans="1:10" x14ac:dyDescent="0.3">
      <c r="A382">
        <v>158</v>
      </c>
      <c r="B382" s="9" t="s">
        <v>343</v>
      </c>
      <c r="G382">
        <v>0.64600000000000002</v>
      </c>
      <c r="H382">
        <v>4.7000000000000002E-3</v>
      </c>
      <c r="I382" s="16">
        <f t="shared" si="36"/>
        <v>0.65070000000000006</v>
      </c>
      <c r="J382">
        <v>0</v>
      </c>
    </row>
    <row r="383" spans="1:10" x14ac:dyDescent="0.3">
      <c r="I383" s="16" t="str">
        <f t="shared" si="36"/>
        <v xml:space="preserve"> </v>
      </c>
    </row>
    <row r="384" spans="1:10" x14ac:dyDescent="0.3">
      <c r="A384">
        <v>159</v>
      </c>
      <c r="B384" s="9" t="s">
        <v>344</v>
      </c>
      <c r="G384">
        <v>0.56410000000000005</v>
      </c>
      <c r="H384">
        <v>4.1999999999999997E-3</v>
      </c>
      <c r="I384" s="16">
        <f t="shared" si="36"/>
        <v>0.56830000000000003</v>
      </c>
      <c r="J384">
        <v>1</v>
      </c>
    </row>
    <row r="385" spans="1:10" x14ac:dyDescent="0.3">
      <c r="I385" s="16" t="str">
        <f t="shared" si="36"/>
        <v xml:space="preserve"> </v>
      </c>
    </row>
    <row r="386" spans="1:10" x14ac:dyDescent="0.3">
      <c r="A386">
        <v>160</v>
      </c>
      <c r="B386" s="9" t="s">
        <v>345</v>
      </c>
      <c r="G386">
        <v>0.4955</v>
      </c>
      <c r="H386">
        <v>4.1999999999999997E-3</v>
      </c>
      <c r="I386" s="16">
        <f t="shared" si="36"/>
        <v>0.49969999999999998</v>
      </c>
      <c r="J386">
        <v>1</v>
      </c>
    </row>
    <row r="387" spans="1:10" x14ac:dyDescent="0.3">
      <c r="I387" s="16" t="str">
        <f t="shared" si="36"/>
        <v xml:space="preserve"> </v>
      </c>
    </row>
    <row r="388" spans="1:10" x14ac:dyDescent="0.3">
      <c r="A388">
        <v>161</v>
      </c>
      <c r="B388" s="9" t="s">
        <v>346</v>
      </c>
      <c r="G388">
        <v>0</v>
      </c>
      <c r="H388">
        <v>0</v>
      </c>
      <c r="I388" s="16">
        <f t="shared" si="36"/>
        <v>0</v>
      </c>
      <c r="J388">
        <v>0</v>
      </c>
    </row>
    <row r="389" spans="1:10" x14ac:dyDescent="0.3">
      <c r="B389" s="9" t="s">
        <v>347</v>
      </c>
      <c r="I389" s="16" t="str">
        <f t="shared" si="36"/>
        <v xml:space="preserve"> </v>
      </c>
    </row>
    <row r="390" spans="1:10" x14ac:dyDescent="0.3">
      <c r="I390" s="16" t="str">
        <f t="shared" si="36"/>
        <v xml:space="preserve"> </v>
      </c>
    </row>
    <row r="391" spans="1:10" x14ac:dyDescent="0.3">
      <c r="A391">
        <v>162</v>
      </c>
      <c r="B391" s="9" t="s">
        <v>348</v>
      </c>
      <c r="G391">
        <v>0.54600000000000004</v>
      </c>
      <c r="H391">
        <v>5.1999999999999998E-3</v>
      </c>
      <c r="I391" s="16">
        <f t="shared" si="36"/>
        <v>0.55120000000000002</v>
      </c>
      <c r="J391">
        <v>1</v>
      </c>
    </row>
    <row r="392" spans="1:10" x14ac:dyDescent="0.3">
      <c r="I392" s="16" t="str">
        <f t="shared" si="36"/>
        <v xml:space="preserve"> </v>
      </c>
    </row>
    <row r="393" spans="1:10" x14ac:dyDescent="0.3">
      <c r="A393">
        <v>163</v>
      </c>
      <c r="B393" s="9" t="s">
        <v>349</v>
      </c>
      <c r="G393">
        <v>0.59770000000000001</v>
      </c>
      <c r="H393">
        <v>4.0000000000000001E-3</v>
      </c>
      <c r="I393" s="16">
        <f t="shared" si="36"/>
        <v>0.60170000000000001</v>
      </c>
      <c r="J393">
        <v>1</v>
      </c>
    </row>
    <row r="394" spans="1:10" x14ac:dyDescent="0.3">
      <c r="I394" s="16" t="str">
        <f t="shared" si="36"/>
        <v xml:space="preserve"> </v>
      </c>
    </row>
    <row r="395" spans="1:10" x14ac:dyDescent="0.3">
      <c r="A395">
        <v>164</v>
      </c>
      <c r="B395" s="9" t="s">
        <v>350</v>
      </c>
      <c r="G395">
        <v>0.50170000000000003</v>
      </c>
      <c r="H395">
        <v>6.4000000000000003E-3</v>
      </c>
      <c r="I395" s="16">
        <f t="shared" si="36"/>
        <v>0.5081</v>
      </c>
      <c r="J395">
        <v>1</v>
      </c>
    </row>
    <row r="396" spans="1:10" x14ac:dyDescent="0.3">
      <c r="I396" s="16" t="str">
        <f t="shared" si="36"/>
        <v xml:space="preserve"> </v>
      </c>
    </row>
    <row r="397" spans="1:10" x14ac:dyDescent="0.3">
      <c r="A397">
        <v>165</v>
      </c>
      <c r="B397" s="9" t="s">
        <v>351</v>
      </c>
      <c r="G397">
        <v>0.90910000000000002</v>
      </c>
      <c r="H397">
        <v>0</v>
      </c>
      <c r="I397" s="16">
        <f t="shared" si="36"/>
        <v>0.90910000000000002</v>
      </c>
      <c r="J397">
        <v>1</v>
      </c>
    </row>
    <row r="398" spans="1:10" x14ac:dyDescent="0.3">
      <c r="B398" s="9" t="s">
        <v>352</v>
      </c>
      <c r="I398" s="16" t="str">
        <f t="shared" si="36"/>
        <v xml:space="preserve"> </v>
      </c>
    </row>
    <row r="399" spans="1:10" x14ac:dyDescent="0.3">
      <c r="I399" s="16" t="str">
        <f t="shared" si="36"/>
        <v xml:space="preserve"> </v>
      </c>
    </row>
    <row r="400" spans="1:10" x14ac:dyDescent="0.3">
      <c r="A400">
        <v>166</v>
      </c>
      <c r="B400" s="9" t="s">
        <v>353</v>
      </c>
      <c r="G400">
        <v>0.37240000000000001</v>
      </c>
      <c r="H400">
        <v>3.8999999999999998E-3</v>
      </c>
      <c r="I400" s="16">
        <f t="shared" si="36"/>
        <v>0.37630000000000002</v>
      </c>
      <c r="J400">
        <v>0</v>
      </c>
    </row>
    <row r="401" spans="1:10" x14ac:dyDescent="0.3">
      <c r="I401" s="16" t="str">
        <f t="shared" si="36"/>
        <v xml:space="preserve"> </v>
      </c>
    </row>
    <row r="402" spans="1:10" x14ac:dyDescent="0.3">
      <c r="A402">
        <v>167</v>
      </c>
      <c r="B402" s="9" t="s">
        <v>354</v>
      </c>
      <c r="G402">
        <v>0.62019999999999997</v>
      </c>
      <c r="H402">
        <v>0.37680000000000002</v>
      </c>
      <c r="I402" s="16">
        <f t="shared" si="36"/>
        <v>0.997</v>
      </c>
      <c r="J402">
        <v>0.5</v>
      </c>
    </row>
    <row r="403" spans="1:10" x14ac:dyDescent="0.3">
      <c r="B403" s="9" t="s">
        <v>187</v>
      </c>
      <c r="I403" s="16" t="str">
        <f t="shared" si="36"/>
        <v xml:space="preserve"> </v>
      </c>
    </row>
    <row r="404" spans="1:10" x14ac:dyDescent="0.3">
      <c r="I404" s="16" t="str">
        <f t="shared" si="36"/>
        <v xml:space="preserve"> </v>
      </c>
    </row>
    <row r="405" spans="1:10" x14ac:dyDescent="0.3">
      <c r="A405">
        <v>168</v>
      </c>
      <c r="B405" s="9" t="s">
        <v>355</v>
      </c>
      <c r="G405">
        <v>0.53979999999999995</v>
      </c>
      <c r="H405">
        <v>4.5999999999999999E-3</v>
      </c>
      <c r="I405" s="16">
        <f t="shared" si="36"/>
        <v>0.5444</v>
      </c>
      <c r="J405">
        <v>1</v>
      </c>
    </row>
    <row r="406" spans="1:10" x14ac:dyDescent="0.3">
      <c r="I406" s="16" t="str">
        <f t="shared" si="36"/>
        <v xml:space="preserve"> </v>
      </c>
    </row>
    <row r="407" spans="1:10" x14ac:dyDescent="0.3">
      <c r="A407">
        <v>169</v>
      </c>
      <c r="B407" s="9" t="s">
        <v>356</v>
      </c>
      <c r="G407">
        <v>0.42109999999999997</v>
      </c>
      <c r="H407">
        <v>4.3E-3</v>
      </c>
      <c r="I407" s="16">
        <f t="shared" si="36"/>
        <v>0.4254</v>
      </c>
      <c r="J407">
        <v>0</v>
      </c>
    </row>
    <row r="408" spans="1:10" x14ac:dyDescent="0.3">
      <c r="I408" s="16" t="str">
        <f t="shared" si="36"/>
        <v xml:space="preserve"> </v>
      </c>
    </row>
    <row r="409" spans="1:10" x14ac:dyDescent="0.3">
      <c r="A409">
        <v>170</v>
      </c>
      <c r="B409" s="9" t="s">
        <v>357</v>
      </c>
      <c r="G409">
        <v>0.43330000000000002</v>
      </c>
      <c r="H409">
        <v>4.1000000000000003E-3</v>
      </c>
      <c r="I409" s="16">
        <f t="shared" ref="I409:I472" si="37">IF(A409&gt;0,+H409+G409," ")</f>
        <v>0.43740000000000001</v>
      </c>
      <c r="J409">
        <v>0</v>
      </c>
    </row>
    <row r="410" spans="1:10" x14ac:dyDescent="0.3">
      <c r="I410" s="16" t="str">
        <f t="shared" si="37"/>
        <v xml:space="preserve"> </v>
      </c>
    </row>
    <row r="411" spans="1:10" x14ac:dyDescent="0.3">
      <c r="A411">
        <v>171</v>
      </c>
      <c r="B411" s="9" t="s">
        <v>358</v>
      </c>
      <c r="G411">
        <v>0.95450000000000002</v>
      </c>
      <c r="H411">
        <v>0</v>
      </c>
      <c r="I411" s="16">
        <f t="shared" si="37"/>
        <v>0.95450000000000002</v>
      </c>
      <c r="J411">
        <v>1</v>
      </c>
    </row>
    <row r="412" spans="1:10" x14ac:dyDescent="0.3">
      <c r="B412" s="9" t="s">
        <v>359</v>
      </c>
      <c r="I412" s="16" t="str">
        <f t="shared" si="37"/>
        <v xml:space="preserve"> </v>
      </c>
    </row>
    <row r="413" spans="1:10" x14ac:dyDescent="0.3">
      <c r="I413" s="16" t="str">
        <f t="shared" si="37"/>
        <v xml:space="preserve"> </v>
      </c>
    </row>
    <row r="414" spans="1:10" x14ac:dyDescent="0.3">
      <c r="A414">
        <v>172</v>
      </c>
      <c r="B414" s="9" t="s">
        <v>360</v>
      </c>
      <c r="G414">
        <v>9.7100000000000006E-2</v>
      </c>
      <c r="H414">
        <v>1.67E-2</v>
      </c>
      <c r="I414" s="16">
        <f t="shared" si="37"/>
        <v>0.11380000000000001</v>
      </c>
      <c r="J414">
        <v>1</v>
      </c>
    </row>
    <row r="415" spans="1:10" x14ac:dyDescent="0.3">
      <c r="I415" s="16" t="str">
        <f t="shared" si="37"/>
        <v xml:space="preserve"> </v>
      </c>
    </row>
    <row r="416" spans="1:10" x14ac:dyDescent="0.3">
      <c r="A416">
        <v>173</v>
      </c>
      <c r="B416" s="9" t="s">
        <v>361</v>
      </c>
      <c r="G416">
        <v>0.15659999999999999</v>
      </c>
      <c r="H416">
        <v>1.21E-2</v>
      </c>
      <c r="I416" s="16">
        <f t="shared" si="37"/>
        <v>0.16869999999999999</v>
      </c>
      <c r="J416">
        <v>0</v>
      </c>
    </row>
    <row r="417" spans="1:10" x14ac:dyDescent="0.3">
      <c r="B417" s="9" t="s">
        <v>188</v>
      </c>
      <c r="I417" s="16" t="str">
        <f t="shared" si="37"/>
        <v xml:space="preserve"> </v>
      </c>
    </row>
    <row r="418" spans="1:10" x14ac:dyDescent="0.3">
      <c r="I418" s="16" t="str">
        <f t="shared" si="37"/>
        <v xml:space="preserve"> </v>
      </c>
    </row>
    <row r="419" spans="1:10" x14ac:dyDescent="0.3">
      <c r="A419">
        <v>174</v>
      </c>
      <c r="B419" s="9" t="s">
        <v>362</v>
      </c>
      <c r="G419">
        <v>0.89600000000000002</v>
      </c>
      <c r="H419">
        <v>1.6199999999999999E-2</v>
      </c>
      <c r="I419" s="16">
        <f t="shared" si="37"/>
        <v>0.91220000000000001</v>
      </c>
      <c r="J419">
        <v>1</v>
      </c>
    </row>
    <row r="420" spans="1:10" x14ac:dyDescent="0.3">
      <c r="B420" s="9" t="s">
        <v>189</v>
      </c>
      <c r="I420" s="16" t="str">
        <f t="shared" si="37"/>
        <v xml:space="preserve"> </v>
      </c>
    </row>
    <row r="421" spans="1:10" x14ac:dyDescent="0.3">
      <c r="I421" s="16" t="str">
        <f t="shared" si="37"/>
        <v xml:space="preserve"> </v>
      </c>
    </row>
    <row r="422" spans="1:10" x14ac:dyDescent="0.3">
      <c r="A422">
        <v>175</v>
      </c>
      <c r="B422" s="9" t="s">
        <v>363</v>
      </c>
      <c r="G422">
        <v>0.23130000000000001</v>
      </c>
      <c r="H422">
        <v>1.8200000000000001E-2</v>
      </c>
      <c r="I422" s="16">
        <f t="shared" si="37"/>
        <v>0.2495</v>
      </c>
      <c r="J422">
        <v>1</v>
      </c>
    </row>
    <row r="423" spans="1:10" x14ac:dyDescent="0.3">
      <c r="B423" s="9" t="s">
        <v>190</v>
      </c>
      <c r="I423" s="16" t="str">
        <f t="shared" si="37"/>
        <v xml:space="preserve"> </v>
      </c>
    </row>
    <row r="424" spans="1:10" x14ac:dyDescent="0.3">
      <c r="I424" s="16" t="str">
        <f t="shared" si="37"/>
        <v xml:space="preserve"> </v>
      </c>
    </row>
    <row r="425" spans="1:10" x14ac:dyDescent="0.3">
      <c r="A425">
        <v>176</v>
      </c>
      <c r="B425" s="9" t="s">
        <v>364</v>
      </c>
      <c r="G425">
        <v>0.72419999999999995</v>
      </c>
      <c r="H425">
        <v>0</v>
      </c>
      <c r="I425" s="16">
        <f t="shared" si="37"/>
        <v>0.72419999999999995</v>
      </c>
      <c r="J425">
        <v>1</v>
      </c>
    </row>
    <row r="426" spans="1:10" x14ac:dyDescent="0.3">
      <c r="B426" s="9" t="s">
        <v>191</v>
      </c>
      <c r="I426" s="16" t="str">
        <f t="shared" si="37"/>
        <v xml:space="preserve"> </v>
      </c>
    </row>
    <row r="427" spans="1:10" x14ac:dyDescent="0.3">
      <c r="I427" s="16" t="str">
        <f t="shared" si="37"/>
        <v xml:space="preserve"> </v>
      </c>
    </row>
    <row r="428" spans="1:10" x14ac:dyDescent="0.3">
      <c r="A428">
        <v>177</v>
      </c>
      <c r="B428" s="9" t="s">
        <v>365</v>
      </c>
      <c r="G428">
        <v>0.30609999999999998</v>
      </c>
      <c r="H428">
        <v>1.52E-2</v>
      </c>
      <c r="I428" s="16">
        <f t="shared" si="37"/>
        <v>0.32129999999999997</v>
      </c>
      <c r="J428">
        <v>1</v>
      </c>
    </row>
    <row r="429" spans="1:10" x14ac:dyDescent="0.3">
      <c r="B429" s="9" t="s">
        <v>192</v>
      </c>
      <c r="I429" s="16" t="str">
        <f t="shared" si="37"/>
        <v xml:space="preserve"> </v>
      </c>
    </row>
    <row r="430" spans="1:10" x14ac:dyDescent="0.3">
      <c r="I430" s="16" t="str">
        <f t="shared" si="37"/>
        <v xml:space="preserve"> </v>
      </c>
    </row>
    <row r="431" spans="1:10" x14ac:dyDescent="0.3">
      <c r="A431">
        <v>178</v>
      </c>
      <c r="B431" s="9" t="s">
        <v>366</v>
      </c>
      <c r="G431">
        <v>0.42609999999999998</v>
      </c>
      <c r="H431">
        <v>4.8999999999999998E-3</v>
      </c>
      <c r="I431" s="16">
        <f t="shared" si="37"/>
        <v>0.43099999999999999</v>
      </c>
      <c r="J431">
        <v>0</v>
      </c>
    </row>
    <row r="432" spans="1:10" x14ac:dyDescent="0.3">
      <c r="I432" s="16" t="str">
        <f t="shared" si="37"/>
        <v xml:space="preserve"> </v>
      </c>
    </row>
    <row r="433" spans="1:10" x14ac:dyDescent="0.3">
      <c r="A433">
        <v>179</v>
      </c>
      <c r="B433" s="9" t="s">
        <v>367</v>
      </c>
      <c r="G433">
        <v>0.14849999999999999</v>
      </c>
      <c r="H433">
        <v>0.73229999999999995</v>
      </c>
      <c r="I433" s="16">
        <f t="shared" si="37"/>
        <v>0.88079999999999992</v>
      </c>
      <c r="J433">
        <v>1</v>
      </c>
    </row>
    <row r="434" spans="1:10" x14ac:dyDescent="0.3">
      <c r="B434" s="9" t="s">
        <v>193</v>
      </c>
      <c r="I434" s="16" t="str">
        <f t="shared" si="37"/>
        <v xml:space="preserve"> </v>
      </c>
    </row>
    <row r="435" spans="1:10" x14ac:dyDescent="0.3">
      <c r="I435" s="16" t="str">
        <f t="shared" si="37"/>
        <v xml:space="preserve"> </v>
      </c>
    </row>
    <row r="436" spans="1:10" x14ac:dyDescent="0.3">
      <c r="A436">
        <v>180</v>
      </c>
      <c r="B436" s="9" t="s">
        <v>368</v>
      </c>
      <c r="G436">
        <v>0.62470000000000003</v>
      </c>
      <c r="H436">
        <v>4.4999999999999997E-3</v>
      </c>
      <c r="I436" s="16">
        <f t="shared" si="37"/>
        <v>0.62919999999999998</v>
      </c>
      <c r="J436">
        <v>1</v>
      </c>
    </row>
    <row r="437" spans="1:10" x14ac:dyDescent="0.3">
      <c r="I437" s="16" t="str">
        <f t="shared" si="37"/>
        <v xml:space="preserve"> </v>
      </c>
    </row>
    <row r="438" spans="1:10" x14ac:dyDescent="0.3">
      <c r="A438">
        <v>181</v>
      </c>
      <c r="B438" s="9" t="s">
        <v>369</v>
      </c>
      <c r="G438">
        <v>0.77880000000000005</v>
      </c>
      <c r="H438">
        <v>0</v>
      </c>
      <c r="I438" s="16">
        <f t="shared" si="37"/>
        <v>0.77880000000000005</v>
      </c>
      <c r="J438">
        <v>1</v>
      </c>
    </row>
    <row r="439" spans="1:10" x14ac:dyDescent="0.3">
      <c r="B439" s="9" t="s">
        <v>194</v>
      </c>
      <c r="I439" s="16" t="str">
        <f t="shared" si="37"/>
        <v xml:space="preserve"> </v>
      </c>
    </row>
    <row r="440" spans="1:10" x14ac:dyDescent="0.3">
      <c r="I440" s="16" t="str">
        <f t="shared" si="37"/>
        <v xml:space="preserve"> </v>
      </c>
    </row>
    <row r="441" spans="1:10" x14ac:dyDescent="0.3">
      <c r="A441">
        <v>182</v>
      </c>
      <c r="B441" s="9" t="s">
        <v>370</v>
      </c>
      <c r="G441">
        <v>0.56830000000000003</v>
      </c>
      <c r="H441">
        <v>3.8E-3</v>
      </c>
      <c r="I441" s="16">
        <f t="shared" si="37"/>
        <v>0.57210000000000005</v>
      </c>
      <c r="J441">
        <v>1</v>
      </c>
    </row>
    <row r="442" spans="1:10" x14ac:dyDescent="0.3">
      <c r="I442" s="16" t="str">
        <f t="shared" si="37"/>
        <v xml:space="preserve"> </v>
      </c>
    </row>
    <row r="443" spans="1:10" x14ac:dyDescent="0.3">
      <c r="A443">
        <v>183</v>
      </c>
      <c r="B443" s="9" t="s">
        <v>371</v>
      </c>
      <c r="G443">
        <v>0.66310000000000002</v>
      </c>
      <c r="H443">
        <v>1.0699999999999999E-2</v>
      </c>
      <c r="I443" s="16">
        <f t="shared" si="37"/>
        <v>0.67380000000000007</v>
      </c>
      <c r="J443">
        <v>1</v>
      </c>
    </row>
    <row r="444" spans="1:10" x14ac:dyDescent="0.3">
      <c r="I444" s="16" t="str">
        <f t="shared" si="37"/>
        <v xml:space="preserve"> </v>
      </c>
    </row>
    <row r="445" spans="1:10" x14ac:dyDescent="0.3">
      <c r="A445">
        <v>184</v>
      </c>
      <c r="B445" s="9" t="s">
        <v>372</v>
      </c>
      <c r="G445">
        <v>0.85250000000000004</v>
      </c>
      <c r="H445">
        <v>1.21E-2</v>
      </c>
      <c r="I445" s="16">
        <f t="shared" si="37"/>
        <v>0.86460000000000004</v>
      </c>
      <c r="J445">
        <v>1</v>
      </c>
    </row>
    <row r="446" spans="1:10" x14ac:dyDescent="0.3">
      <c r="B446" s="9" t="s">
        <v>195</v>
      </c>
      <c r="I446" s="16" t="str">
        <f t="shared" si="37"/>
        <v xml:space="preserve"> </v>
      </c>
    </row>
    <row r="447" spans="1:10" x14ac:dyDescent="0.3">
      <c r="I447" s="16" t="str">
        <f t="shared" si="37"/>
        <v xml:space="preserve"> </v>
      </c>
    </row>
    <row r="448" spans="1:10" x14ac:dyDescent="0.3">
      <c r="A448">
        <v>185</v>
      </c>
      <c r="B448" s="9" t="s">
        <v>373</v>
      </c>
      <c r="G448">
        <v>0.23710000000000001</v>
      </c>
      <c r="H448">
        <v>1.469E-2</v>
      </c>
      <c r="I448" s="16">
        <f t="shared" si="37"/>
        <v>0.25179000000000001</v>
      </c>
      <c r="J448">
        <v>1</v>
      </c>
    </row>
    <row r="449" spans="1:10" x14ac:dyDescent="0.3">
      <c r="I449" s="16" t="str">
        <f t="shared" si="37"/>
        <v xml:space="preserve"> </v>
      </c>
    </row>
    <row r="450" spans="1:10" x14ac:dyDescent="0.3">
      <c r="A450">
        <v>186</v>
      </c>
      <c r="B450" s="9" t="s">
        <v>374</v>
      </c>
      <c r="G450">
        <v>0.81820000000000004</v>
      </c>
      <c r="H450">
        <v>0</v>
      </c>
      <c r="I450" s="16">
        <f t="shared" si="37"/>
        <v>0.81820000000000004</v>
      </c>
      <c r="J450">
        <v>1</v>
      </c>
    </row>
    <row r="451" spans="1:10" x14ac:dyDescent="0.3">
      <c r="B451" s="9" t="s">
        <v>375</v>
      </c>
      <c r="I451" s="16" t="str">
        <f t="shared" si="37"/>
        <v xml:space="preserve"> </v>
      </c>
    </row>
    <row r="452" spans="1:10" x14ac:dyDescent="0.3">
      <c r="I452" s="16" t="str">
        <f t="shared" si="37"/>
        <v xml:space="preserve"> </v>
      </c>
    </row>
    <row r="453" spans="1:10" x14ac:dyDescent="0.3">
      <c r="A453">
        <v>187</v>
      </c>
      <c r="B453" s="9" t="s">
        <v>376</v>
      </c>
      <c r="G453">
        <v>0.43290000000000001</v>
      </c>
      <c r="H453">
        <v>4.7000000000000002E-3</v>
      </c>
      <c r="I453" s="16">
        <f t="shared" si="37"/>
        <v>0.43759999999999999</v>
      </c>
      <c r="J453">
        <v>0</v>
      </c>
    </row>
    <row r="454" spans="1:10" x14ac:dyDescent="0.3">
      <c r="I454" s="16" t="str">
        <f t="shared" si="37"/>
        <v xml:space="preserve"> </v>
      </c>
    </row>
    <row r="455" spans="1:10" x14ac:dyDescent="0.3">
      <c r="A455">
        <v>188</v>
      </c>
      <c r="B455" s="9" t="s">
        <v>377</v>
      </c>
      <c r="G455">
        <v>0.18690000000000001</v>
      </c>
      <c r="H455">
        <v>8.0999999999999996E-3</v>
      </c>
      <c r="I455" s="16">
        <f t="shared" si="37"/>
        <v>0.19500000000000001</v>
      </c>
      <c r="J455">
        <v>0</v>
      </c>
    </row>
    <row r="456" spans="1:10" x14ac:dyDescent="0.3">
      <c r="B456" s="9" t="s">
        <v>196</v>
      </c>
      <c r="I456" s="16" t="str">
        <f t="shared" si="37"/>
        <v xml:space="preserve"> </v>
      </c>
    </row>
    <row r="457" spans="1:10" x14ac:dyDescent="0.3">
      <c r="I457" s="16" t="str">
        <f t="shared" si="37"/>
        <v xml:space="preserve"> </v>
      </c>
    </row>
    <row r="458" spans="1:10" x14ac:dyDescent="0.3">
      <c r="A458">
        <v>189</v>
      </c>
      <c r="B458" s="9" t="s">
        <v>378</v>
      </c>
      <c r="G458">
        <v>0.93179999999999996</v>
      </c>
      <c r="H458">
        <v>6.8199999999999997E-2</v>
      </c>
      <c r="I458" s="16">
        <f t="shared" si="37"/>
        <v>1</v>
      </c>
      <c r="J458">
        <v>1</v>
      </c>
    </row>
    <row r="459" spans="1:10" x14ac:dyDescent="0.3">
      <c r="B459" s="9" t="s">
        <v>379</v>
      </c>
      <c r="I459" s="16" t="str">
        <f t="shared" si="37"/>
        <v xml:space="preserve"> </v>
      </c>
    </row>
    <row r="460" spans="1:10" x14ac:dyDescent="0.3">
      <c r="I460" s="16" t="str">
        <f t="shared" si="37"/>
        <v xml:space="preserve"> </v>
      </c>
    </row>
    <row r="461" spans="1:10" x14ac:dyDescent="0.3">
      <c r="A461">
        <v>190</v>
      </c>
      <c r="B461" s="9" t="s">
        <v>380</v>
      </c>
      <c r="G461">
        <v>6.3E-2</v>
      </c>
      <c r="H461">
        <v>1.3299999999999999E-2</v>
      </c>
      <c r="I461" s="16">
        <f t="shared" si="37"/>
        <v>7.6300000000000007E-2</v>
      </c>
      <c r="J461">
        <v>0</v>
      </c>
    </row>
    <row r="462" spans="1:10" x14ac:dyDescent="0.3">
      <c r="I462" s="16" t="str">
        <f t="shared" si="37"/>
        <v xml:space="preserve"> </v>
      </c>
    </row>
    <row r="463" spans="1:10" x14ac:dyDescent="0.3">
      <c r="I463" s="16" t="str">
        <f t="shared" si="37"/>
        <v xml:space="preserve"> </v>
      </c>
    </row>
    <row r="464" spans="1:10" x14ac:dyDescent="0.3">
      <c r="A464">
        <v>191</v>
      </c>
      <c r="B464" s="9" t="s">
        <v>381</v>
      </c>
      <c r="G464">
        <v>0.81820000000000004</v>
      </c>
      <c r="H464">
        <v>0</v>
      </c>
      <c r="I464" s="16">
        <f t="shared" si="37"/>
        <v>0.81820000000000004</v>
      </c>
      <c r="J464">
        <v>1</v>
      </c>
    </row>
    <row r="465" spans="1:10" x14ac:dyDescent="0.3">
      <c r="B465" s="9" t="s">
        <v>382</v>
      </c>
      <c r="I465" s="16" t="str">
        <f t="shared" si="37"/>
        <v xml:space="preserve"> </v>
      </c>
    </row>
    <row r="466" spans="1:10" x14ac:dyDescent="0.3">
      <c r="I466" s="16" t="str">
        <f t="shared" si="37"/>
        <v xml:space="preserve"> </v>
      </c>
    </row>
    <row r="467" spans="1:10" x14ac:dyDescent="0.3">
      <c r="A467">
        <v>192</v>
      </c>
      <c r="B467" s="9" t="s">
        <v>383</v>
      </c>
      <c r="G467">
        <v>0.44040000000000001</v>
      </c>
      <c r="H467">
        <v>1.8200000000000001E-2</v>
      </c>
      <c r="I467" s="16">
        <f t="shared" si="37"/>
        <v>0.45860000000000001</v>
      </c>
      <c r="J467">
        <v>0</v>
      </c>
    </row>
    <row r="468" spans="1:10" x14ac:dyDescent="0.3">
      <c r="B468" s="9" t="s">
        <v>197</v>
      </c>
      <c r="I468" s="16" t="str">
        <f t="shared" si="37"/>
        <v xml:space="preserve"> </v>
      </c>
    </row>
    <row r="469" spans="1:10" x14ac:dyDescent="0.3">
      <c r="I469" s="16" t="str">
        <f t="shared" si="37"/>
        <v xml:space="preserve"> </v>
      </c>
    </row>
    <row r="470" spans="1:10" x14ac:dyDescent="0.3">
      <c r="A470">
        <v>193</v>
      </c>
      <c r="B470" s="9" t="s">
        <v>384</v>
      </c>
      <c r="G470">
        <v>0.97450000000000003</v>
      </c>
      <c r="H470">
        <v>0</v>
      </c>
      <c r="I470" s="16">
        <f t="shared" si="37"/>
        <v>0.97450000000000003</v>
      </c>
      <c r="J470">
        <v>1</v>
      </c>
    </row>
    <row r="471" spans="1:10" x14ac:dyDescent="0.3">
      <c r="B471" s="9" t="s">
        <v>198</v>
      </c>
      <c r="I471" s="16" t="str">
        <f t="shared" si="37"/>
        <v xml:space="preserve"> </v>
      </c>
    </row>
    <row r="472" spans="1:10" x14ac:dyDescent="0.3">
      <c r="I472" s="16" t="str">
        <f t="shared" si="37"/>
        <v xml:space="preserve"> </v>
      </c>
    </row>
    <row r="473" spans="1:10" x14ac:dyDescent="0.3">
      <c r="A473">
        <v>194</v>
      </c>
      <c r="B473" s="9" t="s">
        <v>385</v>
      </c>
      <c r="G473">
        <v>0.31819999999999998</v>
      </c>
      <c r="H473">
        <v>2.4199999999999999E-2</v>
      </c>
      <c r="I473" s="16">
        <f t="shared" ref="I473:I536" si="38">IF(A473&gt;0,+H473+G473," ")</f>
        <v>0.34239999999999998</v>
      </c>
      <c r="J473">
        <v>0</v>
      </c>
    </row>
    <row r="474" spans="1:10" x14ac:dyDescent="0.3">
      <c r="B474" s="9" t="s">
        <v>199</v>
      </c>
      <c r="I474" s="16" t="str">
        <f t="shared" si="38"/>
        <v xml:space="preserve"> </v>
      </c>
    </row>
    <row r="475" spans="1:10" x14ac:dyDescent="0.3">
      <c r="I475" s="16" t="str">
        <f t="shared" si="38"/>
        <v xml:space="preserve"> </v>
      </c>
    </row>
    <row r="476" spans="1:10" x14ac:dyDescent="0.3">
      <c r="A476">
        <v>195</v>
      </c>
      <c r="B476" s="9" t="s">
        <v>386</v>
      </c>
      <c r="G476">
        <v>0.53249999999999997</v>
      </c>
      <c r="H476">
        <v>4.4000000000000003E-3</v>
      </c>
      <c r="I476" s="16">
        <f t="shared" si="38"/>
        <v>0.53689999999999993</v>
      </c>
      <c r="J476">
        <v>0</v>
      </c>
    </row>
    <row r="477" spans="1:10" x14ac:dyDescent="0.3">
      <c r="I477" s="16" t="str">
        <f t="shared" si="38"/>
        <v xml:space="preserve"> </v>
      </c>
    </row>
    <row r="478" spans="1:10" x14ac:dyDescent="0.3">
      <c r="A478">
        <v>196</v>
      </c>
      <c r="B478" s="9" t="s">
        <v>387</v>
      </c>
      <c r="G478">
        <v>0.64380000000000004</v>
      </c>
      <c r="H478">
        <v>7.1000000000000004E-3</v>
      </c>
      <c r="I478" s="16">
        <f t="shared" si="38"/>
        <v>0.65090000000000003</v>
      </c>
      <c r="J478">
        <v>1</v>
      </c>
    </row>
    <row r="479" spans="1:10" x14ac:dyDescent="0.3">
      <c r="I479" s="16" t="str">
        <f t="shared" si="38"/>
        <v xml:space="preserve"> </v>
      </c>
    </row>
    <row r="480" spans="1:10" x14ac:dyDescent="0.3">
      <c r="A480">
        <v>197</v>
      </c>
      <c r="B480" s="19" t="s">
        <v>388</v>
      </c>
      <c r="G480">
        <v>0.75960000000000005</v>
      </c>
      <c r="H480">
        <v>0</v>
      </c>
      <c r="I480" s="16">
        <f t="shared" si="38"/>
        <v>0.75960000000000005</v>
      </c>
      <c r="J480">
        <v>1</v>
      </c>
    </row>
    <row r="481" spans="1:10" x14ac:dyDescent="0.3">
      <c r="B481" s="19" t="s">
        <v>200</v>
      </c>
      <c r="I481" s="16" t="str">
        <f t="shared" si="38"/>
        <v xml:space="preserve"> </v>
      </c>
    </row>
    <row r="482" spans="1:10" x14ac:dyDescent="0.3">
      <c r="B482" s="19"/>
      <c r="I482" s="16" t="str">
        <f t="shared" si="38"/>
        <v xml:space="preserve"> </v>
      </c>
    </row>
    <row r="483" spans="1:10" x14ac:dyDescent="0.3">
      <c r="A483">
        <v>198</v>
      </c>
      <c r="B483" s="9" t="s">
        <v>389</v>
      </c>
      <c r="G483">
        <v>0.1404</v>
      </c>
      <c r="H483">
        <v>0</v>
      </c>
      <c r="I483" s="16">
        <f t="shared" si="38"/>
        <v>0.1404</v>
      </c>
      <c r="J483">
        <v>0</v>
      </c>
    </row>
    <row r="484" spans="1:10" x14ac:dyDescent="0.3">
      <c r="B484" s="9" t="s">
        <v>201</v>
      </c>
      <c r="I484" s="16" t="str">
        <f t="shared" si="38"/>
        <v xml:space="preserve"> </v>
      </c>
    </row>
    <row r="485" spans="1:10" x14ac:dyDescent="0.3">
      <c r="I485" s="16" t="str">
        <f t="shared" si="38"/>
        <v xml:space="preserve"> </v>
      </c>
    </row>
    <row r="486" spans="1:10" x14ac:dyDescent="0.3">
      <c r="A486">
        <v>199</v>
      </c>
      <c r="B486" s="9" t="s">
        <v>390</v>
      </c>
      <c r="G486">
        <v>0.63949999999999996</v>
      </c>
      <c r="H486">
        <v>5.7999999999999996E-3</v>
      </c>
      <c r="I486" s="16">
        <f t="shared" si="38"/>
        <v>0.64529999999999998</v>
      </c>
      <c r="J486">
        <v>0</v>
      </c>
    </row>
    <row r="487" spans="1:10" x14ac:dyDescent="0.3">
      <c r="I487" s="16" t="str">
        <f t="shared" si="38"/>
        <v xml:space="preserve"> </v>
      </c>
    </row>
    <row r="488" spans="1:10" x14ac:dyDescent="0.3">
      <c r="A488">
        <v>200</v>
      </c>
      <c r="B488" s="9" t="s">
        <v>391</v>
      </c>
      <c r="G488">
        <v>0.45479999999999998</v>
      </c>
      <c r="H488">
        <v>4.4000000000000003E-3</v>
      </c>
      <c r="I488" s="16">
        <f t="shared" si="38"/>
        <v>0.4592</v>
      </c>
      <c r="J488">
        <v>0</v>
      </c>
    </row>
    <row r="489" spans="1:10" x14ac:dyDescent="0.3">
      <c r="I489" s="16" t="str">
        <f t="shared" si="38"/>
        <v xml:space="preserve"> </v>
      </c>
    </row>
    <row r="490" spans="1:10" x14ac:dyDescent="0.3">
      <c r="A490">
        <v>201</v>
      </c>
      <c r="B490" s="9" t="s">
        <v>392</v>
      </c>
      <c r="G490">
        <v>0.80710000000000004</v>
      </c>
      <c r="H490">
        <v>4.0000000000000001E-3</v>
      </c>
      <c r="I490" s="16">
        <f t="shared" si="38"/>
        <v>0.81110000000000004</v>
      </c>
      <c r="J490">
        <v>1</v>
      </c>
    </row>
    <row r="491" spans="1:10" x14ac:dyDescent="0.3">
      <c r="I491" s="16" t="str">
        <f t="shared" si="38"/>
        <v xml:space="preserve"> </v>
      </c>
    </row>
    <row r="492" spans="1:10" x14ac:dyDescent="0.3">
      <c r="A492">
        <v>202</v>
      </c>
      <c r="B492" s="9" t="s">
        <v>393</v>
      </c>
      <c r="G492">
        <v>0.26540000000000002</v>
      </c>
      <c r="H492">
        <v>5.2900000000000003E-2</v>
      </c>
      <c r="I492" s="16">
        <f t="shared" si="38"/>
        <v>0.31830000000000003</v>
      </c>
      <c r="J492">
        <v>0</v>
      </c>
    </row>
    <row r="493" spans="1:10" x14ac:dyDescent="0.3">
      <c r="I493" s="16" t="str">
        <f t="shared" si="38"/>
        <v xml:space="preserve"> </v>
      </c>
    </row>
    <row r="494" spans="1:10" x14ac:dyDescent="0.3">
      <c r="A494">
        <v>203</v>
      </c>
      <c r="B494" s="9" t="s">
        <v>394</v>
      </c>
      <c r="G494">
        <v>0.98080000000000001</v>
      </c>
      <c r="H494">
        <v>0</v>
      </c>
      <c r="I494" s="16">
        <f t="shared" si="38"/>
        <v>0.98080000000000001</v>
      </c>
      <c r="J494">
        <v>1</v>
      </c>
    </row>
    <row r="495" spans="1:10" x14ac:dyDescent="0.3">
      <c r="B495" s="9" t="s">
        <v>202</v>
      </c>
      <c r="I495" s="16" t="str">
        <f t="shared" si="38"/>
        <v xml:space="preserve"> </v>
      </c>
    </row>
    <row r="496" spans="1:10" x14ac:dyDescent="0.3">
      <c r="I496" s="16" t="str">
        <f t="shared" si="38"/>
        <v xml:space="preserve"> </v>
      </c>
    </row>
    <row r="497" spans="1:10" x14ac:dyDescent="0.3">
      <c r="A497">
        <v>204</v>
      </c>
      <c r="B497" s="9" t="s">
        <v>395</v>
      </c>
      <c r="G497">
        <v>0.41970000000000002</v>
      </c>
      <c r="H497">
        <v>4.7999999999999996E-3</v>
      </c>
      <c r="I497" s="16">
        <f t="shared" si="38"/>
        <v>0.42450000000000004</v>
      </c>
      <c r="J497">
        <v>1</v>
      </c>
    </row>
    <row r="498" spans="1:10" x14ac:dyDescent="0.3">
      <c r="I498" s="16" t="str">
        <f t="shared" si="38"/>
        <v xml:space="preserve"> </v>
      </c>
    </row>
    <row r="499" spans="1:10" x14ac:dyDescent="0.3">
      <c r="A499">
        <v>205</v>
      </c>
      <c r="B499" s="9" t="s">
        <v>396</v>
      </c>
      <c r="G499">
        <v>0.54810000000000003</v>
      </c>
      <c r="H499">
        <v>1.4200000000000001E-2</v>
      </c>
      <c r="I499" s="16">
        <f t="shared" si="38"/>
        <v>0.56230000000000002</v>
      </c>
      <c r="J499">
        <v>1</v>
      </c>
    </row>
    <row r="500" spans="1:10" x14ac:dyDescent="0.3">
      <c r="I500" s="16" t="str">
        <f t="shared" si="38"/>
        <v xml:space="preserve"> </v>
      </c>
    </row>
    <row r="501" spans="1:10" x14ac:dyDescent="0.3">
      <c r="A501">
        <f>1+A499+A498</f>
        <v>206</v>
      </c>
      <c r="B501" s="9" t="s">
        <v>397</v>
      </c>
      <c r="G501">
        <v>0.35389999999999999</v>
      </c>
      <c r="H501">
        <v>4.3E-3</v>
      </c>
      <c r="I501" s="16">
        <f t="shared" si="38"/>
        <v>0.35820000000000002</v>
      </c>
      <c r="J501">
        <v>0</v>
      </c>
    </row>
    <row r="502" spans="1:10" x14ac:dyDescent="0.3">
      <c r="I502" s="16" t="str">
        <f t="shared" si="38"/>
        <v xml:space="preserve"> </v>
      </c>
    </row>
    <row r="503" spans="1:10" x14ac:dyDescent="0.3">
      <c r="A503">
        <f>1+A501+A500</f>
        <v>207</v>
      </c>
      <c r="B503" s="9" t="s">
        <v>398</v>
      </c>
      <c r="G503">
        <v>0.50680000000000003</v>
      </c>
      <c r="H503">
        <v>5.3E-3</v>
      </c>
      <c r="I503" s="16">
        <f t="shared" si="38"/>
        <v>0.5121</v>
      </c>
      <c r="J503">
        <v>1</v>
      </c>
    </row>
    <row r="504" spans="1:10" x14ac:dyDescent="0.3">
      <c r="I504" s="16" t="str">
        <f t="shared" si="38"/>
        <v xml:space="preserve"> </v>
      </c>
    </row>
    <row r="505" spans="1:10" x14ac:dyDescent="0.3">
      <c r="A505">
        <f>1+A503+A502</f>
        <v>208</v>
      </c>
      <c r="B505" s="9" t="s">
        <v>399</v>
      </c>
      <c r="G505">
        <v>0.48249999999999998</v>
      </c>
      <c r="H505">
        <v>5.0000000000000001E-3</v>
      </c>
      <c r="I505" s="16">
        <f t="shared" si="38"/>
        <v>0.48749999999999999</v>
      </c>
      <c r="J505">
        <v>1</v>
      </c>
    </row>
    <row r="506" spans="1:10" x14ac:dyDescent="0.3">
      <c r="I506" s="16" t="str">
        <f t="shared" si="38"/>
        <v xml:space="preserve"> </v>
      </c>
    </row>
    <row r="507" spans="1:10" x14ac:dyDescent="0.3">
      <c r="A507">
        <f>1+A505+A504</f>
        <v>209</v>
      </c>
      <c r="B507" s="9" t="s">
        <v>400</v>
      </c>
      <c r="G507">
        <v>0.19089999999999999</v>
      </c>
      <c r="H507">
        <v>5.1000000000000004E-3</v>
      </c>
      <c r="I507" s="16">
        <f t="shared" si="38"/>
        <v>0.19599999999999998</v>
      </c>
      <c r="J507">
        <v>0</v>
      </c>
    </row>
    <row r="508" spans="1:10" x14ac:dyDescent="0.3">
      <c r="B508" s="9" t="s">
        <v>203</v>
      </c>
      <c r="I508" s="16" t="str">
        <f t="shared" si="38"/>
        <v xml:space="preserve"> </v>
      </c>
    </row>
    <row r="509" spans="1:10" x14ac:dyDescent="0.3">
      <c r="I509" s="16" t="str">
        <f t="shared" si="38"/>
        <v xml:space="preserve"> </v>
      </c>
    </row>
    <row r="510" spans="1:10" x14ac:dyDescent="0.3">
      <c r="A510">
        <f>1+A508+A507</f>
        <v>210</v>
      </c>
      <c r="B510" s="9" t="s">
        <v>401</v>
      </c>
      <c r="G510">
        <v>0.95450000000000002</v>
      </c>
      <c r="H510">
        <v>0</v>
      </c>
      <c r="I510" s="16">
        <f t="shared" si="38"/>
        <v>0.95450000000000002</v>
      </c>
      <c r="J510">
        <v>1</v>
      </c>
    </row>
    <row r="511" spans="1:10" x14ac:dyDescent="0.3">
      <c r="B511" s="9" t="s">
        <v>402</v>
      </c>
      <c r="I511" s="16" t="str">
        <f t="shared" si="38"/>
        <v xml:space="preserve"> </v>
      </c>
    </row>
    <row r="512" spans="1:10" x14ac:dyDescent="0.3">
      <c r="I512" s="16" t="str">
        <f t="shared" si="38"/>
        <v xml:space="preserve"> </v>
      </c>
    </row>
    <row r="513" spans="1:10" x14ac:dyDescent="0.3">
      <c r="A513">
        <f>1+A511+A510</f>
        <v>211</v>
      </c>
      <c r="B513" s="9" t="s">
        <v>403</v>
      </c>
      <c r="G513">
        <v>0.28770000000000001</v>
      </c>
      <c r="H513">
        <v>4.1000000000000003E-3</v>
      </c>
      <c r="I513" s="16">
        <f t="shared" si="38"/>
        <v>0.2918</v>
      </c>
      <c r="J513">
        <v>0</v>
      </c>
    </row>
    <row r="514" spans="1:10" x14ac:dyDescent="0.3">
      <c r="I514" s="16" t="str">
        <f t="shared" si="38"/>
        <v xml:space="preserve"> </v>
      </c>
    </row>
    <row r="515" spans="1:10" x14ac:dyDescent="0.3">
      <c r="A515">
        <f>1+A513+A512</f>
        <v>212</v>
      </c>
      <c r="B515" s="9" t="s">
        <v>404</v>
      </c>
      <c r="G515">
        <v>0.95240000000000002</v>
      </c>
      <c r="H515">
        <v>0</v>
      </c>
      <c r="I515" s="16">
        <f t="shared" si="38"/>
        <v>0.95240000000000002</v>
      </c>
      <c r="J515">
        <v>1</v>
      </c>
    </row>
    <row r="516" spans="1:10" x14ac:dyDescent="0.3">
      <c r="B516" s="9" t="s">
        <v>405</v>
      </c>
      <c r="I516" s="16" t="str">
        <f t="shared" si="38"/>
        <v xml:space="preserve"> </v>
      </c>
    </row>
    <row r="517" spans="1:10" x14ac:dyDescent="0.3">
      <c r="I517" s="16" t="str">
        <f t="shared" si="38"/>
        <v xml:space="preserve"> </v>
      </c>
    </row>
    <row r="518" spans="1:10" x14ac:dyDescent="0.3">
      <c r="A518">
        <f>1+A516+A515</f>
        <v>213</v>
      </c>
      <c r="B518" s="9" t="s">
        <v>406</v>
      </c>
      <c r="G518">
        <v>0.33939999999999998</v>
      </c>
      <c r="H518">
        <v>1.21E-2</v>
      </c>
      <c r="I518" s="16">
        <f t="shared" si="38"/>
        <v>0.35149999999999998</v>
      </c>
      <c r="J518">
        <v>0</v>
      </c>
    </row>
    <row r="519" spans="1:10" x14ac:dyDescent="0.3">
      <c r="B519" s="9" t="s">
        <v>204</v>
      </c>
      <c r="I519" s="16" t="str">
        <f t="shared" si="38"/>
        <v xml:space="preserve"> </v>
      </c>
    </row>
    <row r="520" spans="1:10" x14ac:dyDescent="0.3">
      <c r="I520" s="16" t="str">
        <f t="shared" si="38"/>
        <v xml:space="preserve"> </v>
      </c>
    </row>
    <row r="521" spans="1:10" x14ac:dyDescent="0.3">
      <c r="A521">
        <f>1+A519+A518</f>
        <v>214</v>
      </c>
      <c r="B521" s="9" t="s">
        <v>407</v>
      </c>
      <c r="G521">
        <v>0.80959999999999999</v>
      </c>
      <c r="H521">
        <v>7.1000000000000004E-3</v>
      </c>
      <c r="I521" s="16">
        <f t="shared" si="38"/>
        <v>0.81669999999999998</v>
      </c>
      <c r="J521">
        <v>1</v>
      </c>
    </row>
    <row r="522" spans="1:10" x14ac:dyDescent="0.3">
      <c r="I522" s="16" t="str">
        <f t="shared" si="38"/>
        <v xml:space="preserve"> </v>
      </c>
    </row>
    <row r="523" spans="1:10" x14ac:dyDescent="0.3">
      <c r="A523">
        <f>1+A521+A520</f>
        <v>215</v>
      </c>
      <c r="B523" s="9" t="s">
        <v>408</v>
      </c>
      <c r="G523">
        <v>0.84040000000000004</v>
      </c>
      <c r="H523">
        <v>7.5800000000000006E-2</v>
      </c>
      <c r="I523" s="16">
        <f t="shared" si="38"/>
        <v>0.91620000000000001</v>
      </c>
      <c r="J523">
        <v>1</v>
      </c>
    </row>
    <row r="524" spans="1:10" x14ac:dyDescent="0.3">
      <c r="B524" s="9" t="s">
        <v>205</v>
      </c>
      <c r="I524" s="16" t="str">
        <f t="shared" si="38"/>
        <v xml:space="preserve"> </v>
      </c>
    </row>
    <row r="525" spans="1:10" x14ac:dyDescent="0.3">
      <c r="I525" s="16" t="str">
        <f t="shared" si="38"/>
        <v xml:space="preserve"> </v>
      </c>
    </row>
    <row r="526" spans="1:10" x14ac:dyDescent="0.3">
      <c r="A526">
        <f>1+A524+A523</f>
        <v>216</v>
      </c>
      <c r="B526" s="9" t="s">
        <v>409</v>
      </c>
      <c r="G526">
        <v>0.77980000000000005</v>
      </c>
      <c r="H526">
        <v>0</v>
      </c>
      <c r="I526" s="16">
        <f t="shared" si="38"/>
        <v>0.77980000000000005</v>
      </c>
      <c r="J526">
        <v>0</v>
      </c>
    </row>
    <row r="527" spans="1:10" x14ac:dyDescent="0.3">
      <c r="B527" s="9" t="s">
        <v>206</v>
      </c>
      <c r="I527" s="16" t="str">
        <f t="shared" si="38"/>
        <v xml:space="preserve"> </v>
      </c>
    </row>
    <row r="528" spans="1:10" x14ac:dyDescent="0.3">
      <c r="I528" s="16" t="str">
        <f t="shared" si="38"/>
        <v xml:space="preserve"> </v>
      </c>
    </row>
    <row r="529" spans="1:10" x14ac:dyDescent="0.3">
      <c r="A529">
        <f>1+A527+A526</f>
        <v>217</v>
      </c>
      <c r="B529" s="9" t="s">
        <v>410</v>
      </c>
      <c r="G529">
        <v>0.19359999999999999</v>
      </c>
      <c r="H529">
        <v>3.7000000000000002E-3</v>
      </c>
      <c r="I529" s="16">
        <f t="shared" si="38"/>
        <v>0.1973</v>
      </c>
      <c r="J529">
        <v>1</v>
      </c>
    </row>
    <row r="530" spans="1:10" x14ac:dyDescent="0.3">
      <c r="I530" s="16" t="str">
        <f t="shared" si="38"/>
        <v xml:space="preserve"> </v>
      </c>
    </row>
    <row r="531" spans="1:10" x14ac:dyDescent="0.3">
      <c r="A531">
        <f>1+A529+A528</f>
        <v>218</v>
      </c>
      <c r="B531" s="9" t="s">
        <v>411</v>
      </c>
      <c r="G531">
        <v>0.80700000000000005</v>
      </c>
      <c r="H531">
        <v>4.4999999999999997E-3</v>
      </c>
      <c r="I531" s="16">
        <f t="shared" si="38"/>
        <v>0.8115</v>
      </c>
      <c r="J531">
        <v>1</v>
      </c>
    </row>
    <row r="532" spans="1:10" x14ac:dyDescent="0.3">
      <c r="I532" s="16" t="str">
        <f t="shared" si="38"/>
        <v xml:space="preserve"> </v>
      </c>
    </row>
    <row r="533" spans="1:10" x14ac:dyDescent="0.3">
      <c r="A533">
        <f>1+A531+A530</f>
        <v>219</v>
      </c>
      <c r="B533" s="9" t="s">
        <v>412</v>
      </c>
      <c r="G533">
        <v>0.47489999999999999</v>
      </c>
      <c r="H533">
        <v>8.6999999999999994E-3</v>
      </c>
      <c r="I533" s="16">
        <f t="shared" si="38"/>
        <v>0.48359999999999997</v>
      </c>
      <c r="J533">
        <v>1</v>
      </c>
    </row>
    <row r="534" spans="1:10" x14ac:dyDescent="0.3">
      <c r="I534" s="16" t="str">
        <f t="shared" si="38"/>
        <v xml:space="preserve"> </v>
      </c>
    </row>
    <row r="535" spans="1:10" x14ac:dyDescent="0.3">
      <c r="A535">
        <f>1+A533+A532</f>
        <v>220</v>
      </c>
      <c r="B535" s="9" t="s">
        <v>413</v>
      </c>
      <c r="G535">
        <v>0.44409999999999999</v>
      </c>
      <c r="H535">
        <v>3.8E-3</v>
      </c>
      <c r="I535" s="16">
        <f t="shared" si="38"/>
        <v>0.44790000000000002</v>
      </c>
      <c r="J535">
        <v>0</v>
      </c>
    </row>
    <row r="536" spans="1:10" x14ac:dyDescent="0.3">
      <c r="I536" s="16" t="str">
        <f t="shared" si="38"/>
        <v xml:space="preserve"> </v>
      </c>
    </row>
    <row r="537" spans="1:10" x14ac:dyDescent="0.3">
      <c r="A537">
        <f>1+A535+A534</f>
        <v>221</v>
      </c>
      <c r="B537" s="9" t="s">
        <v>414</v>
      </c>
      <c r="G537">
        <v>0.44330000000000003</v>
      </c>
      <c r="H537">
        <v>6.8700000000000002E-3</v>
      </c>
      <c r="I537" s="16">
        <f t="shared" ref="I537:I600" si="39">IF(A537&gt;0,+H537+G537," ")</f>
        <v>0.45017000000000001</v>
      </c>
      <c r="J537">
        <v>0</v>
      </c>
    </row>
    <row r="538" spans="1:10" x14ac:dyDescent="0.3">
      <c r="I538" s="16" t="str">
        <f t="shared" si="39"/>
        <v xml:space="preserve"> </v>
      </c>
    </row>
    <row r="539" spans="1:10" x14ac:dyDescent="0.3">
      <c r="A539">
        <f>1+A537+A536</f>
        <v>222</v>
      </c>
      <c r="B539" s="9" t="s">
        <v>415</v>
      </c>
      <c r="G539">
        <v>0.45979999999999999</v>
      </c>
      <c r="H539">
        <v>5.0000000000000001E-3</v>
      </c>
      <c r="I539" s="16">
        <f t="shared" si="39"/>
        <v>0.46479999999999999</v>
      </c>
      <c r="J539">
        <v>1</v>
      </c>
    </row>
    <row r="540" spans="1:10" x14ac:dyDescent="0.3">
      <c r="I540" s="16" t="str">
        <f t="shared" si="39"/>
        <v xml:space="preserve"> </v>
      </c>
    </row>
    <row r="541" spans="1:10" x14ac:dyDescent="0.3">
      <c r="A541">
        <f>1+A539+A538</f>
        <v>223</v>
      </c>
      <c r="B541" s="9" t="s">
        <v>416</v>
      </c>
      <c r="G541">
        <v>0.82420000000000004</v>
      </c>
      <c r="H541">
        <v>5.1999999999999998E-3</v>
      </c>
      <c r="I541" s="16">
        <f t="shared" si="39"/>
        <v>0.82940000000000003</v>
      </c>
      <c r="J541">
        <v>1</v>
      </c>
    </row>
    <row r="542" spans="1:10" x14ac:dyDescent="0.3">
      <c r="I542" s="16" t="str">
        <f t="shared" si="39"/>
        <v xml:space="preserve"> </v>
      </c>
    </row>
    <row r="543" spans="1:10" x14ac:dyDescent="0.3">
      <c r="A543">
        <f>1+A541+A540</f>
        <v>224</v>
      </c>
      <c r="B543" s="9" t="s">
        <v>417</v>
      </c>
      <c r="G543">
        <v>0.44419999999999998</v>
      </c>
      <c r="H543">
        <v>3.8E-3</v>
      </c>
      <c r="I543" s="16">
        <f t="shared" si="39"/>
        <v>0.44800000000000001</v>
      </c>
      <c r="J543">
        <v>1</v>
      </c>
    </row>
    <row r="544" spans="1:10" x14ac:dyDescent="0.3">
      <c r="I544" s="16" t="str">
        <f t="shared" si="39"/>
        <v xml:space="preserve"> </v>
      </c>
    </row>
    <row r="545" spans="1:10" x14ac:dyDescent="0.3">
      <c r="A545">
        <f>1+A543+A542</f>
        <v>225</v>
      </c>
      <c r="B545" s="9" t="s">
        <v>418</v>
      </c>
      <c r="G545">
        <v>0.53339999999999999</v>
      </c>
      <c r="H545">
        <v>3.8E-3</v>
      </c>
      <c r="I545" s="16">
        <f t="shared" si="39"/>
        <v>0.53720000000000001</v>
      </c>
      <c r="J545">
        <v>1</v>
      </c>
    </row>
    <row r="546" spans="1:10" x14ac:dyDescent="0.3">
      <c r="I546" s="16" t="str">
        <f t="shared" si="39"/>
        <v xml:space="preserve"> </v>
      </c>
    </row>
    <row r="547" spans="1:10" x14ac:dyDescent="0.3">
      <c r="A547">
        <f>1+A545+A544</f>
        <v>226</v>
      </c>
      <c r="B547" s="9" t="s">
        <v>419</v>
      </c>
      <c r="G547">
        <v>0.83230000000000004</v>
      </c>
      <c r="H547">
        <v>0</v>
      </c>
      <c r="I547" s="16">
        <f t="shared" si="39"/>
        <v>0.83230000000000004</v>
      </c>
      <c r="J547">
        <v>1</v>
      </c>
    </row>
    <row r="548" spans="1:10" x14ac:dyDescent="0.3">
      <c r="B548" s="9" t="s">
        <v>207</v>
      </c>
      <c r="I548" s="16" t="str">
        <f t="shared" si="39"/>
        <v xml:space="preserve"> </v>
      </c>
    </row>
    <row r="549" spans="1:10" x14ac:dyDescent="0.3">
      <c r="I549" s="16" t="str">
        <f t="shared" si="39"/>
        <v xml:space="preserve"> </v>
      </c>
    </row>
    <row r="550" spans="1:10" x14ac:dyDescent="0.3">
      <c r="A550">
        <f>1+A548+A547</f>
        <v>227</v>
      </c>
      <c r="B550" s="9" t="s">
        <v>420</v>
      </c>
      <c r="G550">
        <v>0.66890000000000005</v>
      </c>
      <c r="H550">
        <v>8.3999999999999995E-3</v>
      </c>
      <c r="I550" s="16">
        <f t="shared" si="39"/>
        <v>0.67730000000000001</v>
      </c>
      <c r="J550">
        <v>1</v>
      </c>
    </row>
    <row r="551" spans="1:10" x14ac:dyDescent="0.3">
      <c r="I551" s="16" t="str">
        <f t="shared" si="39"/>
        <v xml:space="preserve"> </v>
      </c>
    </row>
    <row r="552" spans="1:10" x14ac:dyDescent="0.3">
      <c r="A552">
        <f>1+A550+A549</f>
        <v>228</v>
      </c>
      <c r="B552" s="9" t="s">
        <v>421</v>
      </c>
      <c r="G552">
        <v>0.67579999999999996</v>
      </c>
      <c r="H552">
        <v>0</v>
      </c>
      <c r="I552" s="16">
        <f t="shared" si="39"/>
        <v>0.67579999999999996</v>
      </c>
      <c r="J552">
        <v>0</v>
      </c>
    </row>
    <row r="553" spans="1:10" x14ac:dyDescent="0.3">
      <c r="B553" s="9" t="s">
        <v>208</v>
      </c>
      <c r="I553" s="16" t="str">
        <f t="shared" si="39"/>
        <v xml:space="preserve"> </v>
      </c>
    </row>
    <row r="554" spans="1:10" x14ac:dyDescent="0.3">
      <c r="I554" s="16" t="str">
        <f t="shared" si="39"/>
        <v xml:space="preserve"> </v>
      </c>
    </row>
    <row r="555" spans="1:10" x14ac:dyDescent="0.3">
      <c r="A555">
        <f>1+A553+A552</f>
        <v>229</v>
      </c>
      <c r="B555" s="9" t="s">
        <v>422</v>
      </c>
      <c r="G555">
        <v>0.52529999999999999</v>
      </c>
      <c r="H555">
        <v>0</v>
      </c>
      <c r="I555" s="16">
        <f t="shared" si="39"/>
        <v>0.52529999999999999</v>
      </c>
      <c r="J555">
        <v>0</v>
      </c>
    </row>
    <row r="556" spans="1:10" x14ac:dyDescent="0.3">
      <c r="B556" s="9" t="s">
        <v>209</v>
      </c>
      <c r="I556" s="16" t="str">
        <f t="shared" si="39"/>
        <v xml:space="preserve"> </v>
      </c>
    </row>
    <row r="557" spans="1:10" x14ac:dyDescent="0.3">
      <c r="I557" s="16" t="str">
        <f t="shared" si="39"/>
        <v xml:space="preserve"> </v>
      </c>
    </row>
    <row r="558" spans="1:10" x14ac:dyDescent="0.3">
      <c r="A558">
        <f>1+A556+A555</f>
        <v>230</v>
      </c>
      <c r="B558" s="9" t="s">
        <v>423</v>
      </c>
      <c r="G558">
        <v>0.75149999999999995</v>
      </c>
      <c r="H558">
        <v>0</v>
      </c>
      <c r="I558" s="16">
        <f t="shared" si="39"/>
        <v>0.75149999999999995</v>
      </c>
      <c r="J558">
        <v>0</v>
      </c>
    </row>
    <row r="559" spans="1:10" x14ac:dyDescent="0.3">
      <c r="B559" s="9" t="s">
        <v>210</v>
      </c>
      <c r="I559" s="16" t="str">
        <f t="shared" si="39"/>
        <v xml:space="preserve"> </v>
      </c>
    </row>
    <row r="560" spans="1:10" x14ac:dyDescent="0.3">
      <c r="I560" s="16" t="str">
        <f t="shared" si="39"/>
        <v xml:space="preserve"> </v>
      </c>
    </row>
    <row r="561" spans="1:10" x14ac:dyDescent="0.3">
      <c r="A561">
        <f>1+A559+A558</f>
        <v>231</v>
      </c>
      <c r="B561" s="9" t="s">
        <v>424</v>
      </c>
      <c r="G561">
        <v>0.45500000000000002</v>
      </c>
      <c r="H561">
        <v>4.5999999999999999E-3</v>
      </c>
      <c r="I561" s="16">
        <f t="shared" si="39"/>
        <v>0.45960000000000001</v>
      </c>
      <c r="J561">
        <v>1</v>
      </c>
    </row>
    <row r="562" spans="1:10" x14ac:dyDescent="0.3">
      <c r="I562" s="16" t="str">
        <f t="shared" si="39"/>
        <v xml:space="preserve"> </v>
      </c>
    </row>
    <row r="563" spans="1:10" x14ac:dyDescent="0.3">
      <c r="A563">
        <f>1+A561+A560</f>
        <v>232</v>
      </c>
      <c r="B563" s="9" t="s">
        <v>425</v>
      </c>
      <c r="G563">
        <v>0.29249999999999998</v>
      </c>
      <c r="H563">
        <v>7.6E-3</v>
      </c>
      <c r="I563" s="16">
        <f t="shared" si="39"/>
        <v>0.30009999999999998</v>
      </c>
      <c r="J563">
        <v>1</v>
      </c>
    </row>
    <row r="564" spans="1:10" x14ac:dyDescent="0.3">
      <c r="I564" s="16" t="str">
        <f t="shared" si="39"/>
        <v xml:space="preserve"> </v>
      </c>
    </row>
    <row r="565" spans="1:10" x14ac:dyDescent="0.3">
      <c r="A565">
        <f>1+A563+A562</f>
        <v>233</v>
      </c>
      <c r="B565" s="9" t="s">
        <v>426</v>
      </c>
      <c r="G565">
        <v>0.51400000000000001</v>
      </c>
      <c r="H565">
        <v>4.7000000000000002E-3</v>
      </c>
      <c r="I565" s="16">
        <f t="shared" si="39"/>
        <v>0.51870000000000005</v>
      </c>
      <c r="J565">
        <v>0</v>
      </c>
    </row>
    <row r="566" spans="1:10" x14ac:dyDescent="0.3">
      <c r="I566" s="16" t="str">
        <f t="shared" si="39"/>
        <v xml:space="preserve"> </v>
      </c>
    </row>
    <row r="567" spans="1:10" x14ac:dyDescent="0.3">
      <c r="A567">
        <f>1+A565+A564</f>
        <v>234</v>
      </c>
      <c r="B567" s="9" t="s">
        <v>427</v>
      </c>
      <c r="G567">
        <v>0.46100000000000002</v>
      </c>
      <c r="H567">
        <v>3.8999999999999998E-3</v>
      </c>
      <c r="I567" s="16">
        <f t="shared" si="39"/>
        <v>0.46490000000000004</v>
      </c>
      <c r="J567">
        <v>0</v>
      </c>
    </row>
    <row r="568" spans="1:10" x14ac:dyDescent="0.3">
      <c r="I568" s="16" t="str">
        <f t="shared" si="39"/>
        <v xml:space="preserve"> </v>
      </c>
    </row>
    <row r="569" spans="1:10" x14ac:dyDescent="0.3">
      <c r="A569">
        <f>1+A567+A566</f>
        <v>235</v>
      </c>
      <c r="B569" s="9" t="s">
        <v>428</v>
      </c>
      <c r="G569">
        <v>0.74250000000000005</v>
      </c>
      <c r="H569">
        <v>1.17E-2</v>
      </c>
      <c r="I569" s="16">
        <f t="shared" si="39"/>
        <v>0.75420000000000009</v>
      </c>
      <c r="J569">
        <v>1</v>
      </c>
    </row>
    <row r="570" spans="1:10" x14ac:dyDescent="0.3">
      <c r="I570" s="16" t="str">
        <f t="shared" si="39"/>
        <v xml:space="preserve"> </v>
      </c>
    </row>
    <row r="571" spans="1:10" x14ac:dyDescent="0.3">
      <c r="A571">
        <f>1+A569+A568</f>
        <v>236</v>
      </c>
      <c r="B571" s="9" t="s">
        <v>429</v>
      </c>
      <c r="G571">
        <v>0.65200000000000002</v>
      </c>
      <c r="H571">
        <v>4.1999999999999997E-3</v>
      </c>
      <c r="I571" s="16">
        <f t="shared" si="39"/>
        <v>0.65620000000000001</v>
      </c>
      <c r="J571">
        <v>1</v>
      </c>
    </row>
    <row r="572" spans="1:10" x14ac:dyDescent="0.3">
      <c r="I572" s="16" t="str">
        <f t="shared" si="39"/>
        <v xml:space="preserve"> </v>
      </c>
    </row>
    <row r="573" spans="1:10" x14ac:dyDescent="0.3">
      <c r="A573">
        <f>1+A571+A570</f>
        <v>237</v>
      </c>
      <c r="B573" s="9" t="s">
        <v>430</v>
      </c>
      <c r="G573">
        <v>8.6900000000000005E-2</v>
      </c>
      <c r="H573">
        <v>0</v>
      </c>
      <c r="I573" s="16">
        <f t="shared" si="39"/>
        <v>8.6900000000000005E-2</v>
      </c>
      <c r="J573">
        <v>0</v>
      </c>
    </row>
    <row r="574" spans="1:10" x14ac:dyDescent="0.3">
      <c r="B574" s="9" t="s">
        <v>211</v>
      </c>
      <c r="I574" s="16" t="str">
        <f t="shared" si="39"/>
        <v xml:space="preserve"> </v>
      </c>
    </row>
    <row r="575" spans="1:10" x14ac:dyDescent="0.3">
      <c r="I575" s="16" t="str">
        <f t="shared" si="39"/>
        <v xml:space="preserve"> </v>
      </c>
    </row>
    <row r="576" spans="1:10" x14ac:dyDescent="0.3">
      <c r="A576">
        <f>1+A574+A573</f>
        <v>238</v>
      </c>
      <c r="B576" s="9" t="s">
        <v>431</v>
      </c>
      <c r="G576">
        <v>0.68640000000000001</v>
      </c>
      <c r="H576">
        <v>4.5100000000000001E-2</v>
      </c>
      <c r="I576" s="16">
        <f t="shared" si="39"/>
        <v>0.73150000000000004</v>
      </c>
      <c r="J576">
        <v>1</v>
      </c>
    </row>
    <row r="577" spans="1:10" x14ac:dyDescent="0.3">
      <c r="I577" s="16" t="str">
        <f t="shared" si="39"/>
        <v xml:space="preserve"> </v>
      </c>
    </row>
    <row r="578" spans="1:10" x14ac:dyDescent="0.3">
      <c r="A578">
        <f>1+A576+A575</f>
        <v>239</v>
      </c>
      <c r="B578" s="9" t="s">
        <v>432</v>
      </c>
      <c r="G578">
        <v>0.70109999999999995</v>
      </c>
      <c r="H578">
        <v>7.5399999999999995E-2</v>
      </c>
      <c r="I578" s="16">
        <f t="shared" si="39"/>
        <v>0.77649999999999997</v>
      </c>
      <c r="J578">
        <v>1</v>
      </c>
    </row>
    <row r="579" spans="1:10" x14ac:dyDescent="0.3">
      <c r="I579" s="16" t="str">
        <f t="shared" si="39"/>
        <v xml:space="preserve"> </v>
      </c>
    </row>
    <row r="580" spans="1:10" x14ac:dyDescent="0.3">
      <c r="A580">
        <f>1+A578+A577</f>
        <v>240</v>
      </c>
      <c r="B580" s="9" t="s">
        <v>433</v>
      </c>
      <c r="G580">
        <v>0.69189999999999996</v>
      </c>
      <c r="H580">
        <v>0</v>
      </c>
      <c r="I580" s="16">
        <f t="shared" si="39"/>
        <v>0.69189999999999996</v>
      </c>
      <c r="J580">
        <v>1</v>
      </c>
    </row>
    <row r="581" spans="1:10" x14ac:dyDescent="0.3">
      <c r="B581" s="9" t="s">
        <v>212</v>
      </c>
      <c r="I581" s="16" t="str">
        <f t="shared" si="39"/>
        <v xml:space="preserve"> </v>
      </c>
    </row>
    <row r="582" spans="1:10" x14ac:dyDescent="0.3">
      <c r="I582" s="16" t="str">
        <f t="shared" si="39"/>
        <v xml:space="preserve"> </v>
      </c>
    </row>
    <row r="583" spans="1:10" x14ac:dyDescent="0.3">
      <c r="A583">
        <f>1+A581+A580</f>
        <v>241</v>
      </c>
      <c r="B583" s="9" t="s">
        <v>434</v>
      </c>
      <c r="G583">
        <v>0.23580000000000001</v>
      </c>
      <c r="H583">
        <v>4.6600000000000003E-2</v>
      </c>
      <c r="I583" s="16">
        <f t="shared" si="39"/>
        <v>0.28239999999999998</v>
      </c>
      <c r="J583">
        <v>1</v>
      </c>
    </row>
    <row r="584" spans="1:10" x14ac:dyDescent="0.3">
      <c r="I584" s="16" t="str">
        <f t="shared" si="39"/>
        <v xml:space="preserve"> </v>
      </c>
    </row>
    <row r="585" spans="1:10" x14ac:dyDescent="0.3">
      <c r="A585">
        <f>1+A583+A582</f>
        <v>242</v>
      </c>
      <c r="B585" s="9" t="s">
        <v>435</v>
      </c>
      <c r="G585">
        <v>0.95450000000000002</v>
      </c>
      <c r="H585">
        <v>0</v>
      </c>
      <c r="I585" s="16">
        <f t="shared" si="39"/>
        <v>0.95450000000000002</v>
      </c>
      <c r="J585">
        <v>1</v>
      </c>
    </row>
    <row r="586" spans="1:10" x14ac:dyDescent="0.3">
      <c r="B586" s="9" t="s">
        <v>436</v>
      </c>
      <c r="I586" s="16" t="str">
        <f t="shared" si="39"/>
        <v xml:space="preserve"> </v>
      </c>
    </row>
    <row r="587" spans="1:10" x14ac:dyDescent="0.3">
      <c r="I587" s="16" t="str">
        <f t="shared" si="39"/>
        <v xml:space="preserve"> </v>
      </c>
    </row>
    <row r="588" spans="1:10" x14ac:dyDescent="0.3">
      <c r="A588">
        <f>1+A586+A585</f>
        <v>243</v>
      </c>
      <c r="B588" s="9" t="s">
        <v>437</v>
      </c>
      <c r="G588">
        <v>0.73719999999999997</v>
      </c>
      <c r="H588">
        <v>2.6800000000000001E-2</v>
      </c>
      <c r="I588" s="16">
        <f t="shared" si="39"/>
        <v>0.76400000000000001</v>
      </c>
      <c r="J588">
        <v>1</v>
      </c>
    </row>
    <row r="589" spans="1:10" x14ac:dyDescent="0.3">
      <c r="I589" s="16" t="str">
        <f t="shared" si="39"/>
        <v xml:space="preserve"> </v>
      </c>
    </row>
    <row r="590" spans="1:10" x14ac:dyDescent="0.3">
      <c r="A590">
        <f>1+A588+A587</f>
        <v>244</v>
      </c>
      <c r="B590" s="9" t="s">
        <v>438</v>
      </c>
      <c r="G590">
        <v>0.95450000000000002</v>
      </c>
      <c r="H590">
        <v>0</v>
      </c>
      <c r="I590" s="16">
        <f t="shared" si="39"/>
        <v>0.95450000000000002</v>
      </c>
      <c r="J590">
        <v>1</v>
      </c>
    </row>
    <row r="591" spans="1:10" x14ac:dyDescent="0.3">
      <c r="B591" s="9" t="s">
        <v>439</v>
      </c>
      <c r="I591" s="16" t="str">
        <f t="shared" si="39"/>
        <v xml:space="preserve"> </v>
      </c>
    </row>
    <row r="592" spans="1:10" x14ac:dyDescent="0.3">
      <c r="I592" s="16" t="str">
        <f t="shared" si="39"/>
        <v xml:space="preserve"> </v>
      </c>
    </row>
    <row r="593" spans="1:10" x14ac:dyDescent="0.3">
      <c r="A593">
        <f>1+A591+A590</f>
        <v>245</v>
      </c>
      <c r="B593" s="9" t="s">
        <v>440</v>
      </c>
      <c r="G593">
        <v>2.9999999999999997E-4</v>
      </c>
      <c r="H593">
        <v>0</v>
      </c>
      <c r="I593" s="16">
        <f t="shared" si="39"/>
        <v>2.9999999999999997E-4</v>
      </c>
      <c r="J593">
        <v>0</v>
      </c>
    </row>
    <row r="594" spans="1:10" x14ac:dyDescent="0.3">
      <c r="B594" s="9" t="s">
        <v>213</v>
      </c>
      <c r="I594" s="16" t="str">
        <f t="shared" si="39"/>
        <v xml:space="preserve"> </v>
      </c>
    </row>
    <row r="595" spans="1:10" x14ac:dyDescent="0.3">
      <c r="I595" s="16" t="str">
        <f t="shared" si="39"/>
        <v xml:space="preserve"> </v>
      </c>
    </row>
    <row r="596" spans="1:10" x14ac:dyDescent="0.3">
      <c r="A596">
        <f>1+A594+A593</f>
        <v>246</v>
      </c>
      <c r="B596" s="9" t="s">
        <v>441</v>
      </c>
      <c r="G596">
        <v>0.57220000000000004</v>
      </c>
      <c r="H596">
        <v>3.3999999999999998E-3</v>
      </c>
      <c r="I596" s="16">
        <f t="shared" si="39"/>
        <v>0.5756</v>
      </c>
      <c r="J596">
        <v>0</v>
      </c>
    </row>
    <row r="597" spans="1:10" x14ac:dyDescent="0.3">
      <c r="I597" s="16" t="str">
        <f t="shared" si="39"/>
        <v xml:space="preserve"> </v>
      </c>
    </row>
    <row r="598" spans="1:10" x14ac:dyDescent="0.3">
      <c r="A598">
        <f>1+A596+A595</f>
        <v>247</v>
      </c>
      <c r="B598" s="9" t="s">
        <v>442</v>
      </c>
      <c r="G598">
        <v>0.62919999999999998</v>
      </c>
      <c r="H598">
        <v>5.3E-3</v>
      </c>
      <c r="I598" s="16">
        <f t="shared" si="39"/>
        <v>0.63449999999999995</v>
      </c>
      <c r="J598">
        <v>1</v>
      </c>
    </row>
    <row r="599" spans="1:10" x14ac:dyDescent="0.3">
      <c r="I599" s="16" t="str">
        <f t="shared" si="39"/>
        <v xml:space="preserve"> </v>
      </c>
    </row>
    <row r="600" spans="1:10" x14ac:dyDescent="0.3">
      <c r="A600">
        <f>1+A598+A597</f>
        <v>248</v>
      </c>
      <c r="B600" s="9" t="s">
        <v>443</v>
      </c>
      <c r="G600">
        <v>0.46910000000000002</v>
      </c>
      <c r="H600">
        <v>3.7000000000000002E-3</v>
      </c>
      <c r="I600" s="16">
        <f t="shared" si="39"/>
        <v>0.4728</v>
      </c>
      <c r="J600">
        <v>1</v>
      </c>
    </row>
    <row r="601" spans="1:10" x14ac:dyDescent="0.3">
      <c r="I601" s="16" t="str">
        <f t="shared" ref="I601:I664" si="40">IF(A601&gt;0,+H601+G601," ")</f>
        <v xml:space="preserve"> </v>
      </c>
    </row>
    <row r="602" spans="1:10" x14ac:dyDescent="0.3">
      <c r="A602">
        <f>1+A600+A599</f>
        <v>249</v>
      </c>
      <c r="B602" s="9" t="s">
        <v>444</v>
      </c>
      <c r="G602">
        <v>0.65339999999999998</v>
      </c>
      <c r="H602">
        <v>1.35E-2</v>
      </c>
      <c r="I602" s="16">
        <f t="shared" si="40"/>
        <v>0.66689999999999994</v>
      </c>
      <c r="J602">
        <v>1</v>
      </c>
    </row>
    <row r="603" spans="1:10" x14ac:dyDescent="0.3">
      <c r="I603" s="16" t="str">
        <f t="shared" si="40"/>
        <v xml:space="preserve"> </v>
      </c>
    </row>
    <row r="604" spans="1:10" x14ac:dyDescent="0.3">
      <c r="A604">
        <f>1+A602+A601</f>
        <v>250</v>
      </c>
      <c r="B604" s="9" t="s">
        <v>445</v>
      </c>
      <c r="D604">
        <f>IF(+A604&gt;0, A604)</f>
        <v>250</v>
      </c>
      <c r="G604">
        <v>0.29010000000000002</v>
      </c>
      <c r="H604">
        <v>3.0999999999999999E-3</v>
      </c>
      <c r="I604" s="16">
        <f t="shared" si="40"/>
        <v>0.29320000000000002</v>
      </c>
      <c r="J604">
        <v>0</v>
      </c>
    </row>
    <row r="605" spans="1:10" x14ac:dyDescent="0.3">
      <c r="D605" t="str">
        <f>IF(+A605&gt;0, A605," ")</f>
        <v xml:space="preserve"> </v>
      </c>
      <c r="I605" s="16" t="str">
        <f t="shared" si="40"/>
        <v xml:space="preserve"> </v>
      </c>
    </row>
    <row r="606" spans="1:10" x14ac:dyDescent="0.3">
      <c r="A606">
        <v>251</v>
      </c>
      <c r="B606" s="9" t="s">
        <v>446</v>
      </c>
      <c r="D606">
        <f t="shared" ref="D606:D669" si="41">IF(+A606&gt;0, A606," ")</f>
        <v>251</v>
      </c>
      <c r="G606">
        <v>0.22509999999999999</v>
      </c>
      <c r="H606">
        <v>0.20080000000000001</v>
      </c>
      <c r="I606" s="16">
        <f t="shared" si="40"/>
        <v>0.4259</v>
      </c>
      <c r="J606">
        <v>0.5</v>
      </c>
    </row>
    <row r="607" spans="1:10" x14ac:dyDescent="0.3">
      <c r="D607" t="str">
        <f t="shared" si="41"/>
        <v xml:space="preserve"> </v>
      </c>
      <c r="I607" s="16" t="str">
        <f t="shared" si="40"/>
        <v xml:space="preserve"> </v>
      </c>
    </row>
    <row r="608" spans="1:10" x14ac:dyDescent="0.3">
      <c r="A608">
        <v>252</v>
      </c>
      <c r="B608" s="9" t="s">
        <v>447</v>
      </c>
      <c r="D608">
        <f t="shared" si="41"/>
        <v>252</v>
      </c>
      <c r="G608">
        <v>0.4713</v>
      </c>
      <c r="H608">
        <v>9.4000000000000004E-3</v>
      </c>
      <c r="I608" s="16">
        <f t="shared" si="40"/>
        <v>0.48070000000000002</v>
      </c>
      <c r="J608">
        <v>1</v>
      </c>
    </row>
    <row r="609" spans="1:10" x14ac:dyDescent="0.3">
      <c r="D609" t="str">
        <f t="shared" si="41"/>
        <v xml:space="preserve"> </v>
      </c>
      <c r="I609" s="16" t="str">
        <f t="shared" si="40"/>
        <v xml:space="preserve"> </v>
      </c>
    </row>
    <row r="610" spans="1:10" x14ac:dyDescent="0.3">
      <c r="A610">
        <v>253</v>
      </c>
      <c r="B610" s="9" t="s">
        <v>448</v>
      </c>
      <c r="D610">
        <f t="shared" si="41"/>
        <v>253</v>
      </c>
      <c r="G610">
        <v>0.16159999999999999</v>
      </c>
      <c r="H610">
        <v>0</v>
      </c>
      <c r="I610" s="16">
        <f t="shared" si="40"/>
        <v>0.16159999999999999</v>
      </c>
      <c r="J610">
        <v>0</v>
      </c>
    </row>
    <row r="611" spans="1:10" x14ac:dyDescent="0.3">
      <c r="B611" s="9" t="s">
        <v>214</v>
      </c>
      <c r="D611" t="str">
        <f t="shared" si="41"/>
        <v xml:space="preserve"> </v>
      </c>
      <c r="I611" s="16" t="str">
        <f t="shared" si="40"/>
        <v xml:space="preserve"> </v>
      </c>
    </row>
    <row r="612" spans="1:10" x14ac:dyDescent="0.3">
      <c r="D612" t="str">
        <f t="shared" si="41"/>
        <v xml:space="preserve"> </v>
      </c>
      <c r="I612" s="16" t="str">
        <f t="shared" si="40"/>
        <v xml:space="preserve"> </v>
      </c>
    </row>
    <row r="613" spans="1:10" x14ac:dyDescent="0.3">
      <c r="A613">
        <v>254</v>
      </c>
      <c r="B613" s="9" t="s">
        <v>449</v>
      </c>
      <c r="D613">
        <f t="shared" si="41"/>
        <v>254</v>
      </c>
      <c r="G613">
        <v>0.35549999999999998</v>
      </c>
      <c r="H613">
        <v>4.4999999999999997E-3</v>
      </c>
      <c r="I613" s="16">
        <f t="shared" si="40"/>
        <v>0.36</v>
      </c>
      <c r="J613">
        <v>0</v>
      </c>
    </row>
    <row r="614" spans="1:10" x14ac:dyDescent="0.3">
      <c r="D614" t="str">
        <f t="shared" si="41"/>
        <v xml:space="preserve"> </v>
      </c>
      <c r="I614" s="16" t="str">
        <f t="shared" si="40"/>
        <v xml:space="preserve"> </v>
      </c>
    </row>
    <row r="615" spans="1:10" x14ac:dyDescent="0.3">
      <c r="A615">
        <v>255</v>
      </c>
      <c r="B615" s="9" t="s">
        <v>450</v>
      </c>
      <c r="D615">
        <f t="shared" si="41"/>
        <v>255</v>
      </c>
      <c r="G615">
        <v>0.86450000000000005</v>
      </c>
      <c r="H615">
        <v>1.23E-2</v>
      </c>
      <c r="I615" s="16">
        <f t="shared" si="40"/>
        <v>0.87680000000000002</v>
      </c>
      <c r="J615">
        <v>1</v>
      </c>
    </row>
    <row r="616" spans="1:10" x14ac:dyDescent="0.3">
      <c r="D616" t="str">
        <f t="shared" si="41"/>
        <v xml:space="preserve"> </v>
      </c>
      <c r="I616" s="16" t="str">
        <f t="shared" si="40"/>
        <v xml:space="preserve"> </v>
      </c>
    </row>
    <row r="617" spans="1:10" x14ac:dyDescent="0.3">
      <c r="A617">
        <v>256</v>
      </c>
      <c r="B617" s="9" t="s">
        <v>451</v>
      </c>
      <c r="D617">
        <f t="shared" si="41"/>
        <v>256</v>
      </c>
      <c r="G617">
        <v>0.65380000000000005</v>
      </c>
      <c r="H617">
        <v>6.6E-3</v>
      </c>
      <c r="I617" s="16">
        <f t="shared" si="40"/>
        <v>0.6604000000000001</v>
      </c>
      <c r="J617">
        <v>0</v>
      </c>
    </row>
    <row r="618" spans="1:10" x14ac:dyDescent="0.3">
      <c r="D618" t="str">
        <f t="shared" si="41"/>
        <v xml:space="preserve"> </v>
      </c>
      <c r="I618" s="16" t="str">
        <f t="shared" si="40"/>
        <v xml:space="preserve"> </v>
      </c>
    </row>
    <row r="619" spans="1:10" x14ac:dyDescent="0.3">
      <c r="A619">
        <v>257</v>
      </c>
      <c r="B619" s="9" t="s">
        <v>452</v>
      </c>
      <c r="D619">
        <f t="shared" si="41"/>
        <v>257</v>
      </c>
      <c r="G619">
        <v>0.39250000000000002</v>
      </c>
      <c r="H619">
        <v>7.6E-3</v>
      </c>
      <c r="I619" s="16">
        <f t="shared" si="40"/>
        <v>0.40010000000000001</v>
      </c>
      <c r="J619">
        <v>1</v>
      </c>
    </row>
    <row r="620" spans="1:10" x14ac:dyDescent="0.3">
      <c r="D620" t="str">
        <f t="shared" si="41"/>
        <v xml:space="preserve"> </v>
      </c>
      <c r="I620" s="16" t="str">
        <f t="shared" si="40"/>
        <v xml:space="preserve"> </v>
      </c>
    </row>
    <row r="621" spans="1:10" x14ac:dyDescent="0.3">
      <c r="A621">
        <v>258</v>
      </c>
      <c r="B621" s="9" t="s">
        <v>453</v>
      </c>
      <c r="D621">
        <f t="shared" si="41"/>
        <v>258</v>
      </c>
      <c r="G621">
        <v>0.34889999999999999</v>
      </c>
      <c r="H621">
        <v>4.1999999999999997E-3</v>
      </c>
      <c r="I621" s="16">
        <f t="shared" si="40"/>
        <v>0.35309999999999997</v>
      </c>
      <c r="J621">
        <v>1</v>
      </c>
    </row>
    <row r="622" spans="1:10" x14ac:dyDescent="0.3">
      <c r="D622" t="str">
        <f t="shared" si="41"/>
        <v xml:space="preserve"> </v>
      </c>
      <c r="I622" s="16" t="str">
        <f t="shared" si="40"/>
        <v xml:space="preserve"> </v>
      </c>
    </row>
    <row r="623" spans="1:10" x14ac:dyDescent="0.3">
      <c r="A623">
        <v>259</v>
      </c>
      <c r="B623" s="9" t="s">
        <v>454</v>
      </c>
      <c r="D623">
        <f t="shared" si="41"/>
        <v>259</v>
      </c>
      <c r="G623">
        <v>0.59450000000000003</v>
      </c>
      <c r="H623">
        <v>4.4000000000000003E-3</v>
      </c>
      <c r="I623" s="16">
        <f t="shared" si="40"/>
        <v>0.59889999999999999</v>
      </c>
      <c r="J623">
        <v>0</v>
      </c>
    </row>
    <row r="624" spans="1:10" x14ac:dyDescent="0.3">
      <c r="D624" t="str">
        <f t="shared" si="41"/>
        <v xml:space="preserve"> </v>
      </c>
      <c r="I624" s="16" t="str">
        <f t="shared" si="40"/>
        <v xml:space="preserve"> </v>
      </c>
    </row>
    <row r="625" spans="1:10" x14ac:dyDescent="0.3">
      <c r="A625">
        <f>1+A623+A622</f>
        <v>260</v>
      </c>
      <c r="B625" s="9" t="s">
        <v>455</v>
      </c>
      <c r="D625">
        <f t="shared" si="41"/>
        <v>260</v>
      </c>
      <c r="G625">
        <v>0.93740000000000001</v>
      </c>
      <c r="H625">
        <v>0</v>
      </c>
      <c r="I625" s="16">
        <f t="shared" si="40"/>
        <v>0.93740000000000001</v>
      </c>
      <c r="J625">
        <v>1</v>
      </c>
    </row>
    <row r="626" spans="1:10" x14ac:dyDescent="0.3">
      <c r="B626" s="9" t="s">
        <v>215</v>
      </c>
      <c r="D626" t="str">
        <f t="shared" si="41"/>
        <v xml:space="preserve"> </v>
      </c>
      <c r="I626" s="16" t="str">
        <f t="shared" si="40"/>
        <v xml:space="preserve"> </v>
      </c>
    </row>
    <row r="627" spans="1:10" x14ac:dyDescent="0.3">
      <c r="D627" t="str">
        <f t="shared" si="41"/>
        <v xml:space="preserve"> </v>
      </c>
      <c r="I627" s="16" t="str">
        <f t="shared" si="40"/>
        <v xml:space="preserve"> </v>
      </c>
    </row>
    <row r="628" spans="1:10" x14ac:dyDescent="0.3">
      <c r="A628">
        <f>1+A626+A625</f>
        <v>261</v>
      </c>
      <c r="B628" s="9" t="s">
        <v>456</v>
      </c>
      <c r="D628">
        <f t="shared" si="41"/>
        <v>261</v>
      </c>
      <c r="G628">
        <v>0.97070000000000001</v>
      </c>
      <c r="H628">
        <v>0</v>
      </c>
      <c r="I628" s="16">
        <f t="shared" si="40"/>
        <v>0.97070000000000001</v>
      </c>
      <c r="J628">
        <v>1</v>
      </c>
    </row>
    <row r="629" spans="1:10" x14ac:dyDescent="0.3">
      <c r="B629" s="9" t="s">
        <v>216</v>
      </c>
      <c r="D629" t="str">
        <f t="shared" si="41"/>
        <v xml:space="preserve"> </v>
      </c>
      <c r="I629" s="16" t="str">
        <f t="shared" si="40"/>
        <v xml:space="preserve"> </v>
      </c>
    </row>
    <row r="630" spans="1:10" x14ac:dyDescent="0.3">
      <c r="D630" t="str">
        <f t="shared" si="41"/>
        <v xml:space="preserve"> </v>
      </c>
      <c r="I630" s="16" t="str">
        <f t="shared" si="40"/>
        <v xml:space="preserve"> </v>
      </c>
    </row>
    <row r="631" spans="1:10" x14ac:dyDescent="0.3">
      <c r="A631">
        <v>262</v>
      </c>
      <c r="B631" s="9" t="s">
        <v>457</v>
      </c>
      <c r="D631">
        <f t="shared" si="41"/>
        <v>262</v>
      </c>
      <c r="G631">
        <v>0.18179999999999999</v>
      </c>
      <c r="H631">
        <v>0</v>
      </c>
      <c r="I631" s="16">
        <f t="shared" si="40"/>
        <v>0.18179999999999999</v>
      </c>
      <c r="J631">
        <v>0</v>
      </c>
    </row>
    <row r="632" spans="1:10" x14ac:dyDescent="0.3">
      <c r="B632" s="9" t="s">
        <v>458</v>
      </c>
      <c r="D632" t="str">
        <f t="shared" si="41"/>
        <v xml:space="preserve"> </v>
      </c>
      <c r="I632" s="16" t="str">
        <f t="shared" si="40"/>
        <v xml:space="preserve"> </v>
      </c>
    </row>
    <row r="633" spans="1:10" x14ac:dyDescent="0.3">
      <c r="D633" t="str">
        <f t="shared" si="41"/>
        <v xml:space="preserve"> </v>
      </c>
      <c r="I633" s="16" t="str">
        <f t="shared" si="40"/>
        <v xml:space="preserve"> </v>
      </c>
    </row>
    <row r="634" spans="1:10" x14ac:dyDescent="0.3">
      <c r="A634">
        <f>1+A632+A631</f>
        <v>263</v>
      </c>
      <c r="B634" s="9" t="s">
        <v>459</v>
      </c>
      <c r="D634">
        <f t="shared" si="41"/>
        <v>263</v>
      </c>
      <c r="G634">
        <v>0.93640000000000001</v>
      </c>
      <c r="H634">
        <v>0</v>
      </c>
      <c r="I634" s="16">
        <f t="shared" si="40"/>
        <v>0.93640000000000001</v>
      </c>
      <c r="J634">
        <v>1</v>
      </c>
    </row>
    <row r="635" spans="1:10" x14ac:dyDescent="0.3">
      <c r="B635" s="9" t="s">
        <v>217</v>
      </c>
      <c r="D635" t="str">
        <f t="shared" si="41"/>
        <v xml:space="preserve"> </v>
      </c>
      <c r="I635" s="16" t="str">
        <f t="shared" si="40"/>
        <v xml:space="preserve"> </v>
      </c>
    </row>
    <row r="636" spans="1:10" x14ac:dyDescent="0.3">
      <c r="D636" t="str">
        <f t="shared" si="41"/>
        <v xml:space="preserve"> </v>
      </c>
      <c r="I636" s="16" t="str">
        <f t="shared" si="40"/>
        <v xml:space="preserve"> </v>
      </c>
    </row>
    <row r="637" spans="1:10" x14ac:dyDescent="0.3">
      <c r="A637">
        <f>1+A635+A634</f>
        <v>264</v>
      </c>
      <c r="B637" s="9" t="s">
        <v>460</v>
      </c>
      <c r="D637">
        <f t="shared" si="41"/>
        <v>264</v>
      </c>
      <c r="G637">
        <v>0.80310000000000004</v>
      </c>
      <c r="H637">
        <v>3.5000000000000001E-3</v>
      </c>
      <c r="I637" s="16">
        <f t="shared" si="40"/>
        <v>0.80659999999999998</v>
      </c>
      <c r="J637">
        <v>1</v>
      </c>
    </row>
    <row r="638" spans="1:10" x14ac:dyDescent="0.3">
      <c r="D638" t="str">
        <f t="shared" si="41"/>
        <v xml:space="preserve"> </v>
      </c>
      <c r="I638" s="16" t="str">
        <f t="shared" si="40"/>
        <v xml:space="preserve"> </v>
      </c>
    </row>
    <row r="639" spans="1:10" x14ac:dyDescent="0.3">
      <c r="A639">
        <f>1+A637+A636</f>
        <v>265</v>
      </c>
      <c r="B639" s="9" t="s">
        <v>461</v>
      </c>
      <c r="D639">
        <f t="shared" si="41"/>
        <v>265</v>
      </c>
      <c r="G639">
        <v>0.67049999999999998</v>
      </c>
      <c r="H639">
        <v>4.1999999999999997E-3</v>
      </c>
      <c r="I639" s="16">
        <f t="shared" si="40"/>
        <v>0.67469999999999997</v>
      </c>
      <c r="J639">
        <v>1</v>
      </c>
    </row>
    <row r="640" spans="1:10" x14ac:dyDescent="0.3">
      <c r="D640" t="str">
        <f t="shared" si="41"/>
        <v xml:space="preserve"> </v>
      </c>
      <c r="I640" s="16" t="str">
        <f t="shared" si="40"/>
        <v xml:space="preserve"> </v>
      </c>
    </row>
    <row r="641" spans="1:10" x14ac:dyDescent="0.3">
      <c r="A641">
        <f>1+A639+A638</f>
        <v>266</v>
      </c>
      <c r="B641" s="9" t="s">
        <v>462</v>
      </c>
      <c r="D641">
        <f t="shared" si="41"/>
        <v>266</v>
      </c>
      <c r="G641">
        <v>0.81620000000000004</v>
      </c>
      <c r="H641">
        <v>0</v>
      </c>
      <c r="I641" s="16">
        <f t="shared" si="40"/>
        <v>0.81620000000000004</v>
      </c>
      <c r="J641">
        <v>1</v>
      </c>
    </row>
    <row r="642" spans="1:10" x14ac:dyDescent="0.3">
      <c r="B642" s="9" t="s">
        <v>218</v>
      </c>
      <c r="D642" t="str">
        <f t="shared" si="41"/>
        <v xml:space="preserve"> </v>
      </c>
      <c r="I642" s="16" t="str">
        <f t="shared" si="40"/>
        <v xml:space="preserve"> </v>
      </c>
    </row>
    <row r="643" spans="1:10" x14ac:dyDescent="0.3">
      <c r="D643" t="str">
        <f t="shared" si="41"/>
        <v xml:space="preserve"> </v>
      </c>
      <c r="I643" s="16" t="str">
        <f t="shared" si="40"/>
        <v xml:space="preserve"> </v>
      </c>
    </row>
    <row r="644" spans="1:10" x14ac:dyDescent="0.3">
      <c r="A644">
        <f>1+A642+A641</f>
        <v>267</v>
      </c>
      <c r="B644" s="9" t="s">
        <v>463</v>
      </c>
      <c r="D644">
        <f t="shared" si="41"/>
        <v>267</v>
      </c>
      <c r="G644">
        <v>0.37340000000000001</v>
      </c>
      <c r="H644">
        <v>1.2500000000000001E-2</v>
      </c>
      <c r="I644" s="16">
        <f t="shared" si="40"/>
        <v>0.38590000000000002</v>
      </c>
      <c r="J644">
        <v>1</v>
      </c>
    </row>
    <row r="645" spans="1:10" x14ac:dyDescent="0.3">
      <c r="D645" t="str">
        <f t="shared" si="41"/>
        <v xml:space="preserve"> </v>
      </c>
      <c r="I645" s="16" t="str">
        <f t="shared" si="40"/>
        <v xml:space="preserve"> </v>
      </c>
    </row>
    <row r="646" spans="1:10" x14ac:dyDescent="0.3">
      <c r="A646">
        <f>1+A644+A643</f>
        <v>268</v>
      </c>
      <c r="B646" s="9" t="s">
        <v>464</v>
      </c>
      <c r="D646">
        <f t="shared" si="41"/>
        <v>268</v>
      </c>
      <c r="G646">
        <v>0.72629999999999995</v>
      </c>
      <c r="H646">
        <v>0</v>
      </c>
      <c r="I646" s="16">
        <f t="shared" si="40"/>
        <v>0.72629999999999995</v>
      </c>
      <c r="J646">
        <v>0</v>
      </c>
    </row>
    <row r="647" spans="1:10" x14ac:dyDescent="0.3">
      <c r="B647" s="9" t="s">
        <v>219</v>
      </c>
      <c r="D647" t="str">
        <f t="shared" si="41"/>
        <v xml:space="preserve"> </v>
      </c>
      <c r="I647" s="16" t="str">
        <f t="shared" si="40"/>
        <v xml:space="preserve"> </v>
      </c>
    </row>
    <row r="648" spans="1:10" x14ac:dyDescent="0.3">
      <c r="D648" t="str">
        <f t="shared" si="41"/>
        <v xml:space="preserve"> </v>
      </c>
      <c r="I648" s="16" t="str">
        <f t="shared" si="40"/>
        <v xml:space="preserve"> </v>
      </c>
    </row>
    <row r="649" spans="1:10" x14ac:dyDescent="0.3">
      <c r="A649">
        <f>1+A647+A646</f>
        <v>269</v>
      </c>
      <c r="B649" s="9" t="s">
        <v>465</v>
      </c>
      <c r="D649">
        <f t="shared" si="41"/>
        <v>269</v>
      </c>
      <c r="G649">
        <v>0.29609999999999997</v>
      </c>
      <c r="H649">
        <v>2.2499999999999999E-2</v>
      </c>
      <c r="I649" s="16">
        <f t="shared" si="40"/>
        <v>0.31859999999999999</v>
      </c>
      <c r="J649">
        <v>1</v>
      </c>
    </row>
    <row r="650" spans="1:10" x14ac:dyDescent="0.3">
      <c r="D650" t="str">
        <f t="shared" si="41"/>
        <v xml:space="preserve"> </v>
      </c>
      <c r="I650" s="16" t="str">
        <f t="shared" si="40"/>
        <v xml:space="preserve"> </v>
      </c>
    </row>
    <row r="651" spans="1:10" x14ac:dyDescent="0.3">
      <c r="A651">
        <f>1+A649+A648</f>
        <v>270</v>
      </c>
      <c r="B651" s="9" t="s">
        <v>466</v>
      </c>
      <c r="D651">
        <f t="shared" si="41"/>
        <v>270</v>
      </c>
      <c r="G651">
        <v>0.50790000000000002</v>
      </c>
      <c r="H651">
        <v>7.4000000000000003E-3</v>
      </c>
      <c r="I651" s="16">
        <f t="shared" si="40"/>
        <v>0.51529999999999998</v>
      </c>
      <c r="J651">
        <v>1</v>
      </c>
    </row>
    <row r="652" spans="1:10" x14ac:dyDescent="0.3">
      <c r="D652" t="str">
        <f t="shared" si="41"/>
        <v xml:space="preserve"> </v>
      </c>
      <c r="I652" s="16" t="str">
        <f t="shared" si="40"/>
        <v xml:space="preserve"> </v>
      </c>
    </row>
    <row r="653" spans="1:10" x14ac:dyDescent="0.3">
      <c r="A653">
        <f>1+A651+A650</f>
        <v>271</v>
      </c>
      <c r="B653" s="9" t="s">
        <v>467</v>
      </c>
      <c r="D653">
        <f t="shared" si="41"/>
        <v>271</v>
      </c>
      <c r="G653">
        <v>0.6694</v>
      </c>
      <c r="H653">
        <v>6.3E-3</v>
      </c>
      <c r="I653" s="16">
        <f t="shared" si="40"/>
        <v>0.67569999999999997</v>
      </c>
      <c r="J653">
        <v>1</v>
      </c>
    </row>
    <row r="654" spans="1:10" x14ac:dyDescent="0.3">
      <c r="D654" t="str">
        <f t="shared" si="41"/>
        <v xml:space="preserve"> </v>
      </c>
      <c r="I654" s="16" t="str">
        <f t="shared" si="40"/>
        <v xml:space="preserve"> </v>
      </c>
    </row>
    <row r="655" spans="1:10" x14ac:dyDescent="0.3">
      <c r="A655">
        <f>1+A653+A652</f>
        <v>272</v>
      </c>
      <c r="B655" s="9" t="s">
        <v>468</v>
      </c>
      <c r="D655">
        <f t="shared" si="41"/>
        <v>272</v>
      </c>
      <c r="G655">
        <v>0.22239999999999999</v>
      </c>
      <c r="H655">
        <v>4.4600000000000001E-2</v>
      </c>
      <c r="I655" s="16">
        <f t="shared" si="40"/>
        <v>0.26700000000000002</v>
      </c>
      <c r="J655">
        <v>0</v>
      </c>
    </row>
    <row r="656" spans="1:10" x14ac:dyDescent="0.3">
      <c r="D656" t="str">
        <f t="shared" si="41"/>
        <v xml:space="preserve"> </v>
      </c>
      <c r="I656" s="16" t="str">
        <f t="shared" si="40"/>
        <v xml:space="preserve"> </v>
      </c>
    </row>
    <row r="657" spans="1:10" x14ac:dyDescent="0.3">
      <c r="A657">
        <f>1+A655+A654</f>
        <v>273</v>
      </c>
      <c r="B657" s="9" t="s">
        <v>469</v>
      </c>
      <c r="D657">
        <f t="shared" si="41"/>
        <v>273</v>
      </c>
      <c r="G657">
        <v>0.62370000000000003</v>
      </c>
      <c r="H657">
        <v>7.0000000000000001E-3</v>
      </c>
      <c r="I657" s="16">
        <f t="shared" si="40"/>
        <v>0.63070000000000004</v>
      </c>
      <c r="J657">
        <v>0</v>
      </c>
    </row>
    <row r="658" spans="1:10" x14ac:dyDescent="0.3">
      <c r="D658" t="str">
        <f t="shared" si="41"/>
        <v xml:space="preserve"> </v>
      </c>
      <c r="H658" t="s">
        <v>516</v>
      </c>
      <c r="I658" s="16" t="str">
        <f t="shared" si="40"/>
        <v xml:space="preserve"> </v>
      </c>
    </row>
    <row r="659" spans="1:10" x14ac:dyDescent="0.3">
      <c r="A659">
        <f>1+A657+A656</f>
        <v>274</v>
      </c>
      <c r="B659" s="9" t="s">
        <v>470</v>
      </c>
      <c r="D659">
        <f t="shared" si="41"/>
        <v>274</v>
      </c>
      <c r="G659">
        <v>0.5343</v>
      </c>
      <c r="H659">
        <v>0</v>
      </c>
      <c r="I659" s="16">
        <f t="shared" si="40"/>
        <v>0.5343</v>
      </c>
      <c r="J659">
        <v>0</v>
      </c>
    </row>
    <row r="660" spans="1:10" x14ac:dyDescent="0.3">
      <c r="B660" s="9" t="s">
        <v>220</v>
      </c>
      <c r="D660" t="str">
        <f t="shared" si="41"/>
        <v xml:space="preserve"> </v>
      </c>
      <c r="I660" s="16" t="str">
        <f t="shared" si="40"/>
        <v xml:space="preserve"> </v>
      </c>
    </row>
    <row r="661" spans="1:10" x14ac:dyDescent="0.3">
      <c r="D661" t="str">
        <f t="shared" si="41"/>
        <v xml:space="preserve"> </v>
      </c>
      <c r="I661" s="16" t="str">
        <f t="shared" si="40"/>
        <v xml:space="preserve"> </v>
      </c>
    </row>
    <row r="662" spans="1:10" x14ac:dyDescent="0.3">
      <c r="A662">
        <f>1+A660+A659</f>
        <v>275</v>
      </c>
      <c r="B662" s="9" t="s">
        <v>471</v>
      </c>
      <c r="D662">
        <f t="shared" si="41"/>
        <v>275</v>
      </c>
      <c r="G662">
        <v>0.54120000000000001</v>
      </c>
      <c r="H662">
        <v>0.19120000000000001</v>
      </c>
      <c r="I662" s="16">
        <f t="shared" si="40"/>
        <v>0.73240000000000005</v>
      </c>
      <c r="J662">
        <v>1</v>
      </c>
    </row>
    <row r="663" spans="1:10" x14ac:dyDescent="0.3">
      <c r="D663" t="str">
        <f t="shared" si="41"/>
        <v xml:space="preserve"> </v>
      </c>
      <c r="H663" t="s">
        <v>516</v>
      </c>
      <c r="I663" s="16" t="str">
        <f t="shared" si="40"/>
        <v xml:space="preserve"> </v>
      </c>
    </row>
    <row r="664" spans="1:10" x14ac:dyDescent="0.3">
      <c r="A664">
        <f>1+A662+A661</f>
        <v>276</v>
      </c>
      <c r="B664" s="9" t="s">
        <v>472</v>
      </c>
      <c r="D664">
        <f t="shared" si="41"/>
        <v>276</v>
      </c>
      <c r="G664">
        <v>0.14879999999999999</v>
      </c>
      <c r="H664">
        <v>3.8E-3</v>
      </c>
      <c r="I664" s="16">
        <f t="shared" si="40"/>
        <v>0.15259999999999999</v>
      </c>
      <c r="J664">
        <v>0</v>
      </c>
    </row>
    <row r="665" spans="1:10" x14ac:dyDescent="0.3">
      <c r="D665" t="str">
        <f t="shared" si="41"/>
        <v xml:space="preserve"> </v>
      </c>
      <c r="I665" s="16" t="str">
        <f t="shared" ref="I665:I728" si="42">IF(A665&gt;0,+H665+G665," ")</f>
        <v xml:space="preserve"> </v>
      </c>
    </row>
    <row r="666" spans="1:10" x14ac:dyDescent="0.3">
      <c r="A666">
        <f>1+A664+A663</f>
        <v>277</v>
      </c>
      <c r="B666" s="9" t="s">
        <v>473</v>
      </c>
      <c r="D666">
        <f t="shared" si="41"/>
        <v>277</v>
      </c>
      <c r="G666">
        <v>0.81310000000000004</v>
      </c>
      <c r="H666">
        <v>6.2600000000000003E-2</v>
      </c>
      <c r="I666" s="16">
        <f t="shared" si="42"/>
        <v>0.87570000000000003</v>
      </c>
      <c r="J666">
        <v>1</v>
      </c>
    </row>
    <row r="667" spans="1:10" x14ac:dyDescent="0.3">
      <c r="B667" s="9" t="s">
        <v>221</v>
      </c>
      <c r="D667" t="str">
        <f t="shared" si="41"/>
        <v xml:space="preserve"> </v>
      </c>
      <c r="I667" s="16" t="str">
        <f t="shared" si="42"/>
        <v xml:space="preserve"> </v>
      </c>
    </row>
    <row r="668" spans="1:10" x14ac:dyDescent="0.3">
      <c r="D668" t="str">
        <f t="shared" si="41"/>
        <v xml:space="preserve"> </v>
      </c>
      <c r="I668" s="16" t="str">
        <f t="shared" si="42"/>
        <v xml:space="preserve"> </v>
      </c>
    </row>
    <row r="669" spans="1:10" x14ac:dyDescent="0.3">
      <c r="A669">
        <f>1+A667+A666</f>
        <v>278</v>
      </c>
      <c r="B669" s="9" t="s">
        <v>474</v>
      </c>
      <c r="D669">
        <f t="shared" si="41"/>
        <v>278</v>
      </c>
      <c r="G669">
        <v>0.41</v>
      </c>
      <c r="H669">
        <v>4.1000000000000003E-3</v>
      </c>
      <c r="I669" s="16">
        <f t="shared" si="42"/>
        <v>0.41409999999999997</v>
      </c>
      <c r="J669">
        <v>0</v>
      </c>
    </row>
    <row r="670" spans="1:10" x14ac:dyDescent="0.3">
      <c r="D670" t="str">
        <f t="shared" ref="D670:D733" si="43">IF(+A670&gt;0, A670," ")</f>
        <v xml:space="preserve"> </v>
      </c>
      <c r="I670" s="16" t="str">
        <f t="shared" si="42"/>
        <v xml:space="preserve"> </v>
      </c>
    </row>
    <row r="671" spans="1:10" x14ac:dyDescent="0.3">
      <c r="A671">
        <f>1+A669+A668</f>
        <v>279</v>
      </c>
      <c r="B671" s="9" t="s">
        <v>475</v>
      </c>
      <c r="D671">
        <f t="shared" si="43"/>
        <v>279</v>
      </c>
      <c r="G671">
        <v>0.59699999999999998</v>
      </c>
      <c r="H671">
        <v>0</v>
      </c>
      <c r="I671" s="16">
        <f t="shared" si="42"/>
        <v>0.59699999999999998</v>
      </c>
      <c r="J671">
        <v>1</v>
      </c>
    </row>
    <row r="672" spans="1:10" x14ac:dyDescent="0.3">
      <c r="B672" s="9" t="s">
        <v>222</v>
      </c>
      <c r="D672" t="str">
        <f t="shared" si="43"/>
        <v xml:space="preserve"> </v>
      </c>
      <c r="I672" s="16" t="str">
        <f t="shared" si="42"/>
        <v xml:space="preserve"> </v>
      </c>
    </row>
    <row r="673" spans="1:10" x14ac:dyDescent="0.3">
      <c r="D673" t="str">
        <f t="shared" si="43"/>
        <v xml:space="preserve"> </v>
      </c>
      <c r="I673" s="16" t="str">
        <f t="shared" si="42"/>
        <v xml:space="preserve"> </v>
      </c>
    </row>
    <row r="674" spans="1:10" x14ac:dyDescent="0.3">
      <c r="A674">
        <f>1+A672+A671</f>
        <v>280</v>
      </c>
      <c r="B674" s="9" t="s">
        <v>476</v>
      </c>
      <c r="D674">
        <f t="shared" si="43"/>
        <v>280</v>
      </c>
      <c r="G674">
        <v>0.67459999999999998</v>
      </c>
      <c r="H674">
        <v>3.3E-3</v>
      </c>
      <c r="I674" s="16">
        <f t="shared" si="42"/>
        <v>0.67789999999999995</v>
      </c>
      <c r="J674">
        <v>1</v>
      </c>
    </row>
    <row r="675" spans="1:10" x14ac:dyDescent="0.3">
      <c r="D675" t="str">
        <f t="shared" si="43"/>
        <v xml:space="preserve"> </v>
      </c>
      <c r="I675" s="16" t="str">
        <f t="shared" si="42"/>
        <v xml:space="preserve"> </v>
      </c>
    </row>
    <row r="676" spans="1:10" x14ac:dyDescent="0.3">
      <c r="A676">
        <f>1+A674+A673</f>
        <v>281</v>
      </c>
      <c r="B676" s="9" t="s">
        <v>477</v>
      </c>
      <c r="D676">
        <f t="shared" si="43"/>
        <v>281</v>
      </c>
      <c r="G676">
        <v>0.77470000000000006</v>
      </c>
      <c r="H676">
        <v>3.2300000000000002E-2</v>
      </c>
      <c r="I676" s="16">
        <f t="shared" si="42"/>
        <v>0.80700000000000005</v>
      </c>
      <c r="J676">
        <v>1</v>
      </c>
    </row>
    <row r="677" spans="1:10" x14ac:dyDescent="0.3">
      <c r="B677" s="9" t="s">
        <v>223</v>
      </c>
      <c r="D677" t="str">
        <f t="shared" si="43"/>
        <v xml:space="preserve"> </v>
      </c>
      <c r="I677" s="16" t="str">
        <f t="shared" si="42"/>
        <v xml:space="preserve"> </v>
      </c>
    </row>
    <row r="678" spans="1:10" x14ac:dyDescent="0.3">
      <c r="D678" t="str">
        <f t="shared" si="43"/>
        <v xml:space="preserve"> </v>
      </c>
      <c r="I678" s="16" t="str">
        <f t="shared" si="42"/>
        <v xml:space="preserve"> </v>
      </c>
    </row>
    <row r="679" spans="1:10" x14ac:dyDescent="0.3">
      <c r="A679">
        <f>1+A677+A676</f>
        <v>282</v>
      </c>
      <c r="B679" s="9" t="s">
        <v>478</v>
      </c>
      <c r="D679">
        <f t="shared" si="43"/>
        <v>282</v>
      </c>
      <c r="G679">
        <v>0.81820000000000004</v>
      </c>
      <c r="H679">
        <v>0</v>
      </c>
      <c r="I679" s="16">
        <f t="shared" si="42"/>
        <v>0.81820000000000004</v>
      </c>
      <c r="J679">
        <v>1</v>
      </c>
    </row>
    <row r="680" spans="1:10" x14ac:dyDescent="0.3">
      <c r="B680" s="9" t="s">
        <v>479</v>
      </c>
      <c r="D680" t="str">
        <f t="shared" si="43"/>
        <v xml:space="preserve"> </v>
      </c>
      <c r="I680" s="16" t="str">
        <f t="shared" si="42"/>
        <v xml:space="preserve"> </v>
      </c>
    </row>
    <row r="681" spans="1:10" x14ac:dyDescent="0.3">
      <c r="D681" t="str">
        <f t="shared" si="43"/>
        <v xml:space="preserve"> </v>
      </c>
      <c r="I681" s="16" t="str">
        <f t="shared" si="42"/>
        <v xml:space="preserve"> </v>
      </c>
    </row>
    <row r="682" spans="1:10" x14ac:dyDescent="0.3">
      <c r="A682">
        <f>1+A680+A679</f>
        <v>283</v>
      </c>
      <c r="B682" s="9" t="s">
        <v>480</v>
      </c>
      <c r="D682">
        <f t="shared" si="43"/>
        <v>283</v>
      </c>
      <c r="G682">
        <v>0.70789999999999997</v>
      </c>
      <c r="H682">
        <v>1.4999999999999999E-2</v>
      </c>
      <c r="I682" s="16">
        <f t="shared" si="42"/>
        <v>0.72289999999999999</v>
      </c>
      <c r="J682">
        <v>1</v>
      </c>
    </row>
    <row r="683" spans="1:10" x14ac:dyDescent="0.3">
      <c r="D683" t="str">
        <f t="shared" si="43"/>
        <v xml:space="preserve"> </v>
      </c>
      <c r="I683" s="16" t="str">
        <f t="shared" si="42"/>
        <v xml:space="preserve"> </v>
      </c>
    </row>
    <row r="684" spans="1:10" x14ac:dyDescent="0.3">
      <c r="A684">
        <f>1+A682+A681</f>
        <v>284</v>
      </c>
      <c r="B684" s="9" t="s">
        <v>481</v>
      </c>
      <c r="D684">
        <f t="shared" si="43"/>
        <v>284</v>
      </c>
      <c r="G684">
        <v>0.2727</v>
      </c>
      <c r="H684">
        <v>0</v>
      </c>
      <c r="I684" s="16">
        <f t="shared" si="42"/>
        <v>0.2727</v>
      </c>
      <c r="J684">
        <v>0</v>
      </c>
    </row>
    <row r="685" spans="1:10" x14ac:dyDescent="0.3">
      <c r="B685" s="9" t="s">
        <v>482</v>
      </c>
      <c r="D685" t="str">
        <f t="shared" si="43"/>
        <v xml:space="preserve"> </v>
      </c>
      <c r="I685" s="16" t="str">
        <f t="shared" si="42"/>
        <v xml:space="preserve"> </v>
      </c>
    </row>
    <row r="686" spans="1:10" x14ac:dyDescent="0.3">
      <c r="D686" t="str">
        <f t="shared" si="43"/>
        <v xml:space="preserve"> </v>
      </c>
      <c r="I686" s="16" t="str">
        <f t="shared" si="42"/>
        <v xml:space="preserve"> </v>
      </c>
    </row>
    <row r="687" spans="1:10" x14ac:dyDescent="0.3">
      <c r="A687">
        <f>1+A685+A684</f>
        <v>285</v>
      </c>
      <c r="B687" s="9" t="s">
        <v>483</v>
      </c>
      <c r="D687">
        <f t="shared" si="43"/>
        <v>285</v>
      </c>
      <c r="G687">
        <v>0.1323</v>
      </c>
      <c r="H687">
        <v>0</v>
      </c>
      <c r="I687" s="16">
        <f t="shared" si="42"/>
        <v>0.1323</v>
      </c>
      <c r="J687">
        <v>0</v>
      </c>
    </row>
    <row r="688" spans="1:10" x14ac:dyDescent="0.3">
      <c r="B688" s="9" t="s">
        <v>224</v>
      </c>
      <c r="D688" t="str">
        <f t="shared" si="43"/>
        <v xml:space="preserve"> </v>
      </c>
      <c r="I688" s="16" t="str">
        <f t="shared" si="42"/>
        <v xml:space="preserve"> </v>
      </c>
    </row>
    <row r="689" spans="1:10" x14ac:dyDescent="0.3">
      <c r="D689" t="str">
        <f t="shared" si="43"/>
        <v xml:space="preserve"> </v>
      </c>
      <c r="I689" s="16" t="str">
        <f t="shared" si="42"/>
        <v xml:space="preserve"> </v>
      </c>
    </row>
    <row r="690" spans="1:10" x14ac:dyDescent="0.3">
      <c r="A690">
        <f>1+A688+A687</f>
        <v>286</v>
      </c>
      <c r="B690" s="9" t="s">
        <v>484</v>
      </c>
      <c r="D690">
        <f t="shared" si="43"/>
        <v>286</v>
      </c>
      <c r="G690">
        <v>0.28339999999999999</v>
      </c>
      <c r="H690">
        <v>4.5999999999999999E-3</v>
      </c>
      <c r="I690" s="16">
        <f t="shared" si="42"/>
        <v>0.28799999999999998</v>
      </c>
      <c r="J690">
        <v>0</v>
      </c>
    </row>
    <row r="691" spans="1:10" x14ac:dyDescent="0.3">
      <c r="D691" t="str">
        <f t="shared" si="43"/>
        <v xml:space="preserve"> </v>
      </c>
      <c r="I691" s="16" t="str">
        <f t="shared" si="42"/>
        <v xml:space="preserve"> </v>
      </c>
    </row>
    <row r="692" spans="1:10" x14ac:dyDescent="0.3">
      <c r="A692">
        <f>1+A690+A689</f>
        <v>287</v>
      </c>
      <c r="B692" s="9" t="s">
        <v>485</v>
      </c>
      <c r="D692">
        <f t="shared" si="43"/>
        <v>287</v>
      </c>
      <c r="G692">
        <v>0.74429999999999996</v>
      </c>
      <c r="H692">
        <v>2.01E-2</v>
      </c>
      <c r="I692" s="16">
        <f t="shared" si="42"/>
        <v>0.76439999999999997</v>
      </c>
      <c r="J692">
        <v>1</v>
      </c>
    </row>
    <row r="693" spans="1:10" x14ac:dyDescent="0.3">
      <c r="D693" t="str">
        <f t="shared" si="43"/>
        <v xml:space="preserve"> </v>
      </c>
      <c r="I693" s="16" t="str">
        <f t="shared" si="42"/>
        <v xml:space="preserve"> </v>
      </c>
    </row>
    <row r="694" spans="1:10" x14ac:dyDescent="0.3">
      <c r="A694">
        <f>1+A692+A691</f>
        <v>288</v>
      </c>
      <c r="B694" s="9" t="s">
        <v>486</v>
      </c>
      <c r="D694">
        <f t="shared" si="43"/>
        <v>288</v>
      </c>
      <c r="G694">
        <v>0.88639999999999997</v>
      </c>
      <c r="H694">
        <v>0</v>
      </c>
      <c r="I694" s="16">
        <f t="shared" si="42"/>
        <v>0.88639999999999997</v>
      </c>
      <c r="J694">
        <v>0</v>
      </c>
    </row>
    <row r="695" spans="1:10" x14ac:dyDescent="0.3">
      <c r="B695" s="9" t="s">
        <v>487</v>
      </c>
      <c r="D695" t="str">
        <f t="shared" si="43"/>
        <v xml:space="preserve"> </v>
      </c>
      <c r="I695" s="16" t="str">
        <f t="shared" si="42"/>
        <v xml:space="preserve"> </v>
      </c>
    </row>
    <row r="696" spans="1:10" x14ac:dyDescent="0.3">
      <c r="D696" t="str">
        <f t="shared" si="43"/>
        <v xml:space="preserve"> </v>
      </c>
      <c r="I696" s="16" t="str">
        <f t="shared" si="42"/>
        <v xml:space="preserve"> </v>
      </c>
    </row>
    <row r="697" spans="1:10" x14ac:dyDescent="0.3">
      <c r="A697">
        <f>1+A695+A694</f>
        <v>289</v>
      </c>
      <c r="B697" s="9" t="s">
        <v>488</v>
      </c>
      <c r="D697">
        <f t="shared" si="43"/>
        <v>289</v>
      </c>
      <c r="G697">
        <v>0.84089999999999998</v>
      </c>
      <c r="H697">
        <v>0.15909999999999999</v>
      </c>
      <c r="I697" s="16">
        <f t="shared" si="42"/>
        <v>1</v>
      </c>
      <c r="J697">
        <v>1</v>
      </c>
    </row>
    <row r="698" spans="1:10" x14ac:dyDescent="0.3">
      <c r="B698" s="9" t="s">
        <v>489</v>
      </c>
      <c r="D698" t="str">
        <f t="shared" si="43"/>
        <v xml:space="preserve"> </v>
      </c>
      <c r="I698" s="16" t="str">
        <f t="shared" si="42"/>
        <v xml:space="preserve"> </v>
      </c>
    </row>
    <row r="699" spans="1:10" x14ac:dyDescent="0.3">
      <c r="D699" t="str">
        <f t="shared" si="43"/>
        <v xml:space="preserve"> </v>
      </c>
      <c r="I699" s="16" t="str">
        <f t="shared" si="42"/>
        <v xml:space="preserve"> </v>
      </c>
    </row>
    <row r="700" spans="1:10" x14ac:dyDescent="0.3">
      <c r="A700">
        <f>1+A698+A697</f>
        <v>290</v>
      </c>
      <c r="B700" s="9" t="s">
        <v>490</v>
      </c>
      <c r="D700">
        <f t="shared" si="43"/>
        <v>290</v>
      </c>
      <c r="G700">
        <v>0.81820000000000004</v>
      </c>
      <c r="H700">
        <v>0</v>
      </c>
      <c r="I700" s="16">
        <f t="shared" si="42"/>
        <v>0.81820000000000004</v>
      </c>
      <c r="J700">
        <v>0</v>
      </c>
    </row>
    <row r="701" spans="1:10" x14ac:dyDescent="0.3">
      <c r="B701" s="9" t="s">
        <v>491</v>
      </c>
      <c r="D701" t="str">
        <f t="shared" si="43"/>
        <v xml:space="preserve"> </v>
      </c>
      <c r="I701" s="16" t="str">
        <f t="shared" si="42"/>
        <v xml:space="preserve"> </v>
      </c>
    </row>
    <row r="702" spans="1:10" x14ac:dyDescent="0.3">
      <c r="D702" t="str">
        <f t="shared" si="43"/>
        <v xml:space="preserve"> </v>
      </c>
      <c r="I702" s="16" t="str">
        <f t="shared" si="42"/>
        <v xml:space="preserve"> </v>
      </c>
    </row>
    <row r="703" spans="1:10" x14ac:dyDescent="0.3">
      <c r="A703">
        <f>1+A701+A700</f>
        <v>291</v>
      </c>
      <c r="B703" s="9" t="s">
        <v>492</v>
      </c>
      <c r="D703">
        <f t="shared" si="43"/>
        <v>291</v>
      </c>
      <c r="G703">
        <v>0.88790000000000002</v>
      </c>
      <c r="H703">
        <v>0</v>
      </c>
      <c r="I703" s="16">
        <f t="shared" si="42"/>
        <v>0.88790000000000002</v>
      </c>
      <c r="J703">
        <v>1</v>
      </c>
    </row>
    <row r="704" spans="1:10" x14ac:dyDescent="0.3">
      <c r="B704" s="9" t="s">
        <v>225</v>
      </c>
      <c r="D704" t="str">
        <f t="shared" si="43"/>
        <v xml:space="preserve"> </v>
      </c>
      <c r="I704" s="16" t="str">
        <f t="shared" si="42"/>
        <v xml:space="preserve"> </v>
      </c>
    </row>
    <row r="705" spans="1:10" x14ac:dyDescent="0.3">
      <c r="D705" t="str">
        <f t="shared" si="43"/>
        <v xml:space="preserve"> </v>
      </c>
      <c r="I705" s="16" t="str">
        <f t="shared" si="42"/>
        <v xml:space="preserve"> </v>
      </c>
    </row>
    <row r="706" spans="1:10" x14ac:dyDescent="0.3">
      <c r="A706">
        <f>1+A704+A703</f>
        <v>292</v>
      </c>
      <c r="B706" s="9" t="s">
        <v>493</v>
      </c>
      <c r="D706">
        <f t="shared" si="43"/>
        <v>292</v>
      </c>
      <c r="G706">
        <v>0.78590000000000004</v>
      </c>
      <c r="H706">
        <v>0</v>
      </c>
      <c r="I706" s="16">
        <f t="shared" si="42"/>
        <v>0.78590000000000004</v>
      </c>
      <c r="J706">
        <v>0</v>
      </c>
    </row>
    <row r="707" spans="1:10" x14ac:dyDescent="0.3">
      <c r="B707" s="9" t="s">
        <v>226</v>
      </c>
      <c r="D707" t="str">
        <f t="shared" si="43"/>
        <v xml:space="preserve"> </v>
      </c>
      <c r="I707" s="16" t="str">
        <f t="shared" si="42"/>
        <v xml:space="preserve"> </v>
      </c>
    </row>
    <row r="708" spans="1:10" x14ac:dyDescent="0.3">
      <c r="D708" t="str">
        <f t="shared" si="43"/>
        <v xml:space="preserve"> </v>
      </c>
      <c r="I708" s="16" t="str">
        <f t="shared" si="42"/>
        <v xml:space="preserve"> </v>
      </c>
    </row>
    <row r="709" spans="1:10" x14ac:dyDescent="0.3">
      <c r="A709">
        <f>1+A707+A706</f>
        <v>293</v>
      </c>
      <c r="B709" s="9" t="s">
        <v>494</v>
      </c>
      <c r="D709">
        <f t="shared" si="43"/>
        <v>293</v>
      </c>
      <c r="G709">
        <v>0.81010000000000004</v>
      </c>
      <c r="H709">
        <v>3.6400000000000002E-2</v>
      </c>
      <c r="I709" s="16">
        <f t="shared" si="42"/>
        <v>0.84650000000000003</v>
      </c>
      <c r="J709">
        <v>0</v>
      </c>
    </row>
    <row r="710" spans="1:10" x14ac:dyDescent="0.3">
      <c r="B710" s="9" t="s">
        <v>227</v>
      </c>
      <c r="D710" t="str">
        <f t="shared" si="43"/>
        <v xml:space="preserve"> </v>
      </c>
      <c r="I710" s="16" t="str">
        <f t="shared" si="42"/>
        <v xml:space="preserve"> </v>
      </c>
    </row>
    <row r="711" spans="1:10" x14ac:dyDescent="0.3">
      <c r="D711" t="str">
        <f t="shared" si="43"/>
        <v xml:space="preserve"> </v>
      </c>
      <c r="I711" s="16" t="str">
        <f t="shared" si="42"/>
        <v xml:space="preserve"> </v>
      </c>
    </row>
    <row r="712" spans="1:10" x14ac:dyDescent="0.3">
      <c r="A712">
        <f>1+A710+A709</f>
        <v>294</v>
      </c>
      <c r="B712" s="9" t="s">
        <v>495</v>
      </c>
      <c r="D712">
        <f t="shared" si="43"/>
        <v>294</v>
      </c>
      <c r="G712">
        <v>0.93540000000000001</v>
      </c>
      <c r="H712">
        <v>0</v>
      </c>
      <c r="I712" s="16">
        <f t="shared" si="42"/>
        <v>0.93540000000000001</v>
      </c>
      <c r="J712">
        <v>1</v>
      </c>
    </row>
    <row r="713" spans="1:10" x14ac:dyDescent="0.3">
      <c r="B713" s="9" t="s">
        <v>228</v>
      </c>
      <c r="D713" t="str">
        <f t="shared" si="43"/>
        <v xml:space="preserve"> </v>
      </c>
      <c r="I713" s="16" t="str">
        <f t="shared" si="42"/>
        <v xml:space="preserve"> </v>
      </c>
    </row>
    <row r="714" spans="1:10" x14ac:dyDescent="0.3">
      <c r="D714" t="str">
        <f t="shared" si="43"/>
        <v xml:space="preserve"> </v>
      </c>
      <c r="I714" s="16" t="str">
        <f t="shared" si="42"/>
        <v xml:space="preserve"> </v>
      </c>
    </row>
    <row r="715" spans="1:10" x14ac:dyDescent="0.3">
      <c r="A715">
        <f>1+A713+A712</f>
        <v>295</v>
      </c>
      <c r="B715" s="9" t="s">
        <v>496</v>
      </c>
      <c r="D715">
        <f t="shared" si="43"/>
        <v>295</v>
      </c>
      <c r="G715">
        <v>0.47710000000000002</v>
      </c>
      <c r="H715">
        <v>3.3999999999999998E-3</v>
      </c>
      <c r="I715" s="16">
        <f t="shared" si="42"/>
        <v>0.48050000000000004</v>
      </c>
      <c r="J715">
        <v>0</v>
      </c>
    </row>
    <row r="716" spans="1:10" x14ac:dyDescent="0.3">
      <c r="D716" t="str">
        <f t="shared" si="43"/>
        <v xml:space="preserve"> </v>
      </c>
      <c r="I716" s="16" t="str">
        <f t="shared" si="42"/>
        <v xml:space="preserve"> </v>
      </c>
    </row>
    <row r="717" spans="1:10" x14ac:dyDescent="0.3">
      <c r="A717">
        <f>1+A715+A714</f>
        <v>296</v>
      </c>
      <c r="B717" s="9" t="s">
        <v>497</v>
      </c>
      <c r="D717">
        <f t="shared" si="43"/>
        <v>296</v>
      </c>
      <c r="G717">
        <v>0.61150000000000004</v>
      </c>
      <c r="H717">
        <v>9.4999999999999998E-3</v>
      </c>
      <c r="I717" s="16">
        <f t="shared" si="42"/>
        <v>0.621</v>
      </c>
      <c r="J717">
        <v>1</v>
      </c>
    </row>
    <row r="718" spans="1:10" x14ac:dyDescent="0.3">
      <c r="D718" t="str">
        <f t="shared" si="43"/>
        <v xml:space="preserve"> </v>
      </c>
      <c r="I718" s="16" t="str">
        <f t="shared" si="42"/>
        <v xml:space="preserve"> </v>
      </c>
    </row>
    <row r="719" spans="1:10" x14ac:dyDescent="0.3">
      <c r="A719">
        <f>1+A717+A716</f>
        <v>297</v>
      </c>
      <c r="B719" s="9" t="s">
        <v>498</v>
      </c>
      <c r="D719">
        <f t="shared" si="43"/>
        <v>297</v>
      </c>
      <c r="G719">
        <v>0.57250000000000001</v>
      </c>
      <c r="H719">
        <v>5.1000000000000004E-3</v>
      </c>
      <c r="I719" s="16">
        <f t="shared" si="42"/>
        <v>0.5776</v>
      </c>
      <c r="J719">
        <v>0</v>
      </c>
    </row>
    <row r="720" spans="1:10" x14ac:dyDescent="0.3">
      <c r="D720" t="str">
        <f t="shared" si="43"/>
        <v xml:space="preserve"> </v>
      </c>
      <c r="I720" s="16" t="str">
        <f t="shared" si="42"/>
        <v xml:space="preserve"> </v>
      </c>
    </row>
    <row r="721" spans="1:10" x14ac:dyDescent="0.3">
      <c r="A721">
        <f>1+A719+A718</f>
        <v>298</v>
      </c>
      <c r="B721" s="9" t="s">
        <v>499</v>
      </c>
      <c r="D721">
        <f t="shared" si="43"/>
        <v>298</v>
      </c>
      <c r="G721">
        <v>0.92100000000000004</v>
      </c>
      <c r="H721">
        <v>1.3100000000000001E-2</v>
      </c>
      <c r="I721" s="16">
        <f t="shared" si="42"/>
        <v>0.93410000000000004</v>
      </c>
      <c r="J721">
        <v>0</v>
      </c>
    </row>
    <row r="722" spans="1:10" x14ac:dyDescent="0.3">
      <c r="B722"/>
      <c r="D722" t="str">
        <f t="shared" si="43"/>
        <v xml:space="preserve"> </v>
      </c>
      <c r="I722" s="16" t="str">
        <f t="shared" si="42"/>
        <v xml:space="preserve"> </v>
      </c>
    </row>
    <row r="723" spans="1:10" x14ac:dyDescent="0.3">
      <c r="A723">
        <f>1+A721+A720</f>
        <v>299</v>
      </c>
      <c r="B723" t="s">
        <v>520</v>
      </c>
      <c r="D723">
        <f t="shared" si="43"/>
        <v>299</v>
      </c>
      <c r="G723">
        <v>6.8199999999999997E-2</v>
      </c>
      <c r="H723">
        <v>0.13639999999999999</v>
      </c>
      <c r="I723" s="16">
        <f t="shared" si="42"/>
        <v>0.2046</v>
      </c>
      <c r="J723">
        <v>0</v>
      </c>
    </row>
    <row r="724" spans="1:10" x14ac:dyDescent="0.3">
      <c r="B724" t="s">
        <v>521</v>
      </c>
      <c r="D724" t="str">
        <f t="shared" si="43"/>
        <v xml:space="preserve"> </v>
      </c>
      <c r="I724" s="16" t="str">
        <f t="shared" si="42"/>
        <v xml:space="preserve"> </v>
      </c>
    </row>
    <row r="725" spans="1:10" x14ac:dyDescent="0.3">
      <c r="B725"/>
      <c r="D725" t="str">
        <f t="shared" si="43"/>
        <v xml:space="preserve"> </v>
      </c>
      <c r="I725" s="16" t="str">
        <f t="shared" si="42"/>
        <v xml:space="preserve"> </v>
      </c>
    </row>
    <row r="726" spans="1:10" x14ac:dyDescent="0.3">
      <c r="A726">
        <f>1+A724+A723</f>
        <v>300</v>
      </c>
      <c r="B726" t="s">
        <v>522</v>
      </c>
      <c r="D726">
        <f t="shared" si="43"/>
        <v>300</v>
      </c>
      <c r="G726">
        <v>0.74239999999999995</v>
      </c>
      <c r="H726">
        <v>1.1599999999999999E-2</v>
      </c>
      <c r="I726" s="16">
        <f t="shared" si="42"/>
        <v>0.754</v>
      </c>
      <c r="J726">
        <v>0</v>
      </c>
    </row>
    <row r="727" spans="1:10" x14ac:dyDescent="0.3">
      <c r="B727"/>
      <c r="D727" t="str">
        <f t="shared" si="43"/>
        <v xml:space="preserve"> </v>
      </c>
      <c r="I727" s="16" t="str">
        <f t="shared" si="42"/>
        <v xml:space="preserve"> </v>
      </c>
    </row>
    <row r="728" spans="1:10" x14ac:dyDescent="0.3">
      <c r="A728" s="9">
        <f>1+A726+A725</f>
        <v>301</v>
      </c>
      <c r="B728" s="9" t="s">
        <v>523</v>
      </c>
      <c r="D728">
        <f t="shared" si="43"/>
        <v>301</v>
      </c>
      <c r="G728">
        <v>0.81059999999999999</v>
      </c>
      <c r="H728">
        <v>3.8E-3</v>
      </c>
      <c r="I728" s="16">
        <f t="shared" si="42"/>
        <v>0.81440000000000001</v>
      </c>
      <c r="J728">
        <v>1</v>
      </c>
    </row>
    <row r="729" spans="1:10" x14ac:dyDescent="0.3">
      <c r="A729" s="9"/>
      <c r="D729" t="str">
        <f t="shared" si="43"/>
        <v xml:space="preserve"> </v>
      </c>
      <c r="I729" s="16" t="str">
        <f t="shared" ref="I729:I792" si="44">IF(A729&gt;0,+H729+G729," ")</f>
        <v xml:space="preserve"> </v>
      </c>
    </row>
    <row r="730" spans="1:10" x14ac:dyDescent="0.3">
      <c r="A730" s="9">
        <f>1+A728+A727</f>
        <v>302</v>
      </c>
      <c r="B730" s="9" t="s">
        <v>524</v>
      </c>
      <c r="D730">
        <f t="shared" si="43"/>
        <v>302</v>
      </c>
      <c r="G730">
        <v>0.83230000000000004</v>
      </c>
      <c r="H730">
        <v>0</v>
      </c>
      <c r="I730" s="16">
        <f t="shared" si="44"/>
        <v>0.83230000000000004</v>
      </c>
      <c r="J730">
        <v>1</v>
      </c>
    </row>
    <row r="731" spans="1:10" x14ac:dyDescent="0.3">
      <c r="A731" s="9"/>
      <c r="B731" s="9" t="s">
        <v>525</v>
      </c>
      <c r="D731" t="str">
        <f t="shared" si="43"/>
        <v xml:space="preserve"> </v>
      </c>
      <c r="I731" s="16" t="str">
        <f t="shared" si="44"/>
        <v xml:space="preserve"> </v>
      </c>
    </row>
    <row r="732" spans="1:10" x14ac:dyDescent="0.3">
      <c r="A732" s="9"/>
      <c r="D732" t="str">
        <f t="shared" si="43"/>
        <v xml:space="preserve"> </v>
      </c>
      <c r="I732" s="16" t="str">
        <f t="shared" si="44"/>
        <v xml:space="preserve"> </v>
      </c>
    </row>
    <row r="733" spans="1:10" x14ac:dyDescent="0.3">
      <c r="A733" s="9">
        <f>1+A731+A730</f>
        <v>303</v>
      </c>
      <c r="B733" s="9" t="s">
        <v>526</v>
      </c>
      <c r="D733">
        <f t="shared" si="43"/>
        <v>303</v>
      </c>
      <c r="G733">
        <v>0.52210000000000001</v>
      </c>
      <c r="H733">
        <v>5.5999999999999999E-3</v>
      </c>
      <c r="I733" s="16">
        <f t="shared" si="44"/>
        <v>0.52770000000000006</v>
      </c>
      <c r="J733">
        <v>1</v>
      </c>
    </row>
    <row r="734" spans="1:10" x14ac:dyDescent="0.3">
      <c r="A734" s="9"/>
      <c r="D734" t="str">
        <f t="shared" ref="D734:D797" si="45">IF(+A734&gt;0, A734," ")</f>
        <v xml:space="preserve"> </v>
      </c>
      <c r="I734" s="16" t="str">
        <f t="shared" si="44"/>
        <v xml:space="preserve"> </v>
      </c>
    </row>
    <row r="735" spans="1:10" x14ac:dyDescent="0.3">
      <c r="A735" s="9">
        <f>1+A733+A732</f>
        <v>304</v>
      </c>
      <c r="B735" s="9" t="s">
        <v>527</v>
      </c>
      <c r="D735">
        <f t="shared" si="45"/>
        <v>304</v>
      </c>
      <c r="G735">
        <v>0.56779999999999997</v>
      </c>
      <c r="H735">
        <v>2.8999999999999998E-3</v>
      </c>
      <c r="I735" s="16">
        <f t="shared" si="44"/>
        <v>0.57069999999999999</v>
      </c>
      <c r="J735">
        <v>1</v>
      </c>
    </row>
    <row r="736" spans="1:10" x14ac:dyDescent="0.3">
      <c r="A736" s="9"/>
      <c r="D736" t="str">
        <f t="shared" si="45"/>
        <v xml:space="preserve"> </v>
      </c>
      <c r="I736" s="16" t="str">
        <f t="shared" si="44"/>
        <v xml:space="preserve"> </v>
      </c>
    </row>
    <row r="737" spans="1:10" x14ac:dyDescent="0.3">
      <c r="A737" s="9">
        <f>1+A735+A734</f>
        <v>305</v>
      </c>
      <c r="B737" s="9" t="s">
        <v>528</v>
      </c>
      <c r="D737">
        <f t="shared" si="45"/>
        <v>305</v>
      </c>
      <c r="G737">
        <v>0.84650000000000003</v>
      </c>
      <c r="H737">
        <v>5.1000000000000004E-3</v>
      </c>
      <c r="I737" s="16">
        <f t="shared" si="44"/>
        <v>0.85160000000000002</v>
      </c>
      <c r="J737">
        <v>1</v>
      </c>
    </row>
    <row r="738" spans="1:10" x14ac:dyDescent="0.3">
      <c r="A738" s="9"/>
      <c r="B738" s="9" t="s">
        <v>529</v>
      </c>
      <c r="D738" t="str">
        <f t="shared" si="45"/>
        <v xml:space="preserve"> </v>
      </c>
      <c r="I738" s="16" t="str">
        <f t="shared" si="44"/>
        <v xml:space="preserve"> </v>
      </c>
    </row>
    <row r="739" spans="1:10" x14ac:dyDescent="0.3">
      <c r="A739" s="9"/>
      <c r="D739" t="str">
        <f t="shared" si="45"/>
        <v xml:space="preserve"> </v>
      </c>
      <c r="I739" s="16" t="str">
        <f t="shared" si="44"/>
        <v xml:space="preserve"> </v>
      </c>
    </row>
    <row r="740" spans="1:10" x14ac:dyDescent="0.3">
      <c r="A740" s="9">
        <f>1+A738+A737</f>
        <v>306</v>
      </c>
      <c r="B740" s="9" t="s">
        <v>530</v>
      </c>
      <c r="D740">
        <f t="shared" si="45"/>
        <v>306</v>
      </c>
      <c r="G740">
        <v>0.26840000000000003</v>
      </c>
      <c r="H740">
        <v>4.5100000000000001E-2</v>
      </c>
      <c r="I740" s="16">
        <f t="shared" si="44"/>
        <v>0.3135</v>
      </c>
      <c r="J740">
        <v>1</v>
      </c>
    </row>
    <row r="741" spans="1:10" x14ac:dyDescent="0.3">
      <c r="A741" s="9"/>
      <c r="D741" t="str">
        <f t="shared" si="45"/>
        <v xml:space="preserve"> </v>
      </c>
      <c r="I741" s="16" t="str">
        <f t="shared" si="44"/>
        <v xml:space="preserve"> </v>
      </c>
    </row>
    <row r="742" spans="1:10" x14ac:dyDescent="0.3">
      <c r="A742" s="9">
        <f>1+A740+A739</f>
        <v>307</v>
      </c>
      <c r="B742" s="9" t="s">
        <v>531</v>
      </c>
      <c r="D742">
        <f t="shared" si="45"/>
        <v>307</v>
      </c>
      <c r="G742">
        <v>0.58250000000000002</v>
      </c>
      <c r="H742">
        <v>0</v>
      </c>
      <c r="I742" s="16">
        <f t="shared" si="44"/>
        <v>0.58250000000000002</v>
      </c>
      <c r="J742">
        <v>1</v>
      </c>
    </row>
    <row r="743" spans="1:10" x14ac:dyDescent="0.3">
      <c r="A743" s="9"/>
      <c r="B743" s="9" t="s">
        <v>532</v>
      </c>
      <c r="D743" t="str">
        <f t="shared" si="45"/>
        <v xml:space="preserve"> </v>
      </c>
      <c r="I743" s="16" t="str">
        <f t="shared" si="44"/>
        <v xml:space="preserve"> </v>
      </c>
    </row>
    <row r="744" spans="1:10" x14ac:dyDescent="0.3">
      <c r="A744" s="9"/>
      <c r="D744" t="str">
        <f t="shared" si="45"/>
        <v xml:space="preserve"> </v>
      </c>
      <c r="I744" s="16" t="str">
        <f t="shared" si="44"/>
        <v xml:space="preserve"> </v>
      </c>
    </row>
    <row r="745" spans="1:10" x14ac:dyDescent="0.3">
      <c r="A745" s="9">
        <f>1+A743+A742</f>
        <v>308</v>
      </c>
      <c r="B745" s="9" t="s">
        <v>533</v>
      </c>
      <c r="D745">
        <f t="shared" si="45"/>
        <v>308</v>
      </c>
      <c r="G745">
        <v>0.70330000000000004</v>
      </c>
      <c r="H745">
        <v>7.0000000000000001E-3</v>
      </c>
      <c r="I745" s="16">
        <f t="shared" si="44"/>
        <v>0.71030000000000004</v>
      </c>
      <c r="J745">
        <v>0</v>
      </c>
    </row>
    <row r="746" spans="1:10" x14ac:dyDescent="0.3">
      <c r="A746" s="9"/>
      <c r="D746" t="str">
        <f t="shared" si="45"/>
        <v xml:space="preserve"> </v>
      </c>
      <c r="I746" s="16" t="str">
        <f t="shared" si="44"/>
        <v xml:space="preserve"> </v>
      </c>
    </row>
    <row r="747" spans="1:10" x14ac:dyDescent="0.3">
      <c r="A747" s="9">
        <f>1+A745+A744</f>
        <v>309</v>
      </c>
      <c r="B747" s="9" t="s">
        <v>534</v>
      </c>
      <c r="C747" s="9"/>
      <c r="D747" s="9">
        <f t="shared" si="45"/>
        <v>309</v>
      </c>
      <c r="G747">
        <v>0.90910000000000002</v>
      </c>
      <c r="H747">
        <v>0</v>
      </c>
      <c r="I747" s="16">
        <f t="shared" si="44"/>
        <v>0.90910000000000002</v>
      </c>
      <c r="J747">
        <v>1</v>
      </c>
    </row>
    <row r="748" spans="1:10" x14ac:dyDescent="0.3">
      <c r="A748" s="9"/>
      <c r="B748" s="9" t="s">
        <v>535</v>
      </c>
      <c r="C748" s="9"/>
      <c r="D748" s="9" t="str">
        <f t="shared" si="45"/>
        <v xml:space="preserve"> </v>
      </c>
      <c r="I748" s="16" t="str">
        <f t="shared" si="44"/>
        <v xml:space="preserve"> </v>
      </c>
    </row>
    <row r="749" spans="1:10" x14ac:dyDescent="0.3">
      <c r="A749" s="9"/>
      <c r="C749" s="9"/>
      <c r="D749" s="9" t="str">
        <f t="shared" si="45"/>
        <v xml:space="preserve"> </v>
      </c>
      <c r="I749" s="16" t="str">
        <f t="shared" si="44"/>
        <v xml:space="preserve"> </v>
      </c>
    </row>
    <row r="750" spans="1:10" x14ac:dyDescent="0.3">
      <c r="A750" s="9">
        <f>1+A748+A747</f>
        <v>310</v>
      </c>
      <c r="B750" s="9" t="s">
        <v>536</v>
      </c>
      <c r="D750">
        <f t="shared" si="45"/>
        <v>310</v>
      </c>
      <c r="G750">
        <v>0.80610000000000004</v>
      </c>
      <c r="H750">
        <v>9.1000000000000004E-3</v>
      </c>
      <c r="I750" s="16">
        <f t="shared" si="44"/>
        <v>0.81520000000000004</v>
      </c>
      <c r="J750">
        <v>1</v>
      </c>
    </row>
    <row r="751" spans="1:10" x14ac:dyDescent="0.3">
      <c r="A751" s="9"/>
      <c r="B751" s="9" t="s">
        <v>537</v>
      </c>
      <c r="D751" t="str">
        <f t="shared" si="45"/>
        <v xml:space="preserve"> </v>
      </c>
      <c r="I751" s="16" t="str">
        <f t="shared" si="44"/>
        <v xml:space="preserve"> </v>
      </c>
    </row>
    <row r="752" spans="1:10" x14ac:dyDescent="0.3">
      <c r="A752" s="9"/>
      <c r="D752" t="str">
        <f t="shared" si="45"/>
        <v xml:space="preserve"> </v>
      </c>
      <c r="I752" s="16" t="str">
        <f t="shared" si="44"/>
        <v xml:space="preserve"> </v>
      </c>
    </row>
    <row r="753" spans="1:10" x14ac:dyDescent="0.3">
      <c r="A753" s="9">
        <f>1+A751+A750</f>
        <v>311</v>
      </c>
      <c r="B753" s="9" t="s">
        <v>538</v>
      </c>
      <c r="D753">
        <f t="shared" si="45"/>
        <v>311</v>
      </c>
      <c r="G753">
        <v>0.73350000000000004</v>
      </c>
      <c r="H753">
        <v>4.41E-2</v>
      </c>
      <c r="I753" s="16">
        <f t="shared" si="44"/>
        <v>0.77760000000000007</v>
      </c>
      <c r="J753">
        <v>0</v>
      </c>
    </row>
    <row r="754" spans="1:10" x14ac:dyDescent="0.3">
      <c r="A754" s="9"/>
      <c r="D754" t="str">
        <f t="shared" si="45"/>
        <v xml:space="preserve"> </v>
      </c>
      <c r="I754" s="16" t="str">
        <f t="shared" si="44"/>
        <v xml:space="preserve"> </v>
      </c>
    </row>
    <row r="755" spans="1:10" x14ac:dyDescent="0.3">
      <c r="A755" s="9">
        <f>1+A753+A752</f>
        <v>312</v>
      </c>
      <c r="B755" s="9" t="s">
        <v>539</v>
      </c>
      <c r="D755">
        <f t="shared" si="45"/>
        <v>312</v>
      </c>
      <c r="G755">
        <v>0.2162</v>
      </c>
      <c r="H755">
        <v>0</v>
      </c>
      <c r="I755" s="16">
        <f t="shared" si="44"/>
        <v>0.2162</v>
      </c>
      <c r="J755">
        <v>0</v>
      </c>
    </row>
    <row r="756" spans="1:10" x14ac:dyDescent="0.3">
      <c r="A756" s="9"/>
      <c r="B756" s="9" t="s">
        <v>540</v>
      </c>
      <c r="D756" t="str">
        <f t="shared" si="45"/>
        <v xml:space="preserve"> </v>
      </c>
      <c r="I756" s="16" t="str">
        <f t="shared" si="44"/>
        <v xml:space="preserve"> </v>
      </c>
    </row>
    <row r="757" spans="1:10" x14ac:dyDescent="0.3">
      <c r="A757" s="9"/>
      <c r="D757" t="str">
        <f t="shared" si="45"/>
        <v xml:space="preserve"> </v>
      </c>
      <c r="I757" s="16" t="str">
        <f t="shared" si="44"/>
        <v xml:space="preserve"> </v>
      </c>
    </row>
    <row r="758" spans="1:10" x14ac:dyDescent="0.3">
      <c r="A758" s="9">
        <f>1+A756+A755</f>
        <v>313</v>
      </c>
      <c r="B758" s="9" t="s">
        <v>541</v>
      </c>
      <c r="D758">
        <f t="shared" si="45"/>
        <v>313</v>
      </c>
      <c r="G758">
        <v>0.54010000000000002</v>
      </c>
      <c r="H758">
        <v>4.4999999999999997E-3</v>
      </c>
      <c r="I758" s="16">
        <f t="shared" si="44"/>
        <v>0.54459999999999997</v>
      </c>
      <c r="J758">
        <v>1</v>
      </c>
    </row>
    <row r="759" spans="1:10" x14ac:dyDescent="0.3">
      <c r="A759" s="9"/>
      <c r="D759" t="str">
        <f t="shared" si="45"/>
        <v xml:space="preserve"> </v>
      </c>
      <c r="I759" s="16" t="str">
        <f t="shared" si="44"/>
        <v xml:space="preserve"> </v>
      </c>
    </row>
    <row r="760" spans="1:10" x14ac:dyDescent="0.3">
      <c r="A760" s="9">
        <f>1+A758+A757</f>
        <v>314</v>
      </c>
      <c r="B760" s="9" t="s">
        <v>542</v>
      </c>
      <c r="D760">
        <f t="shared" si="45"/>
        <v>314</v>
      </c>
      <c r="G760">
        <v>0.57520000000000004</v>
      </c>
      <c r="H760">
        <v>4.7999999999999996E-3</v>
      </c>
      <c r="I760" s="16">
        <f t="shared" si="44"/>
        <v>0.58000000000000007</v>
      </c>
      <c r="J760">
        <v>0</v>
      </c>
    </row>
    <row r="761" spans="1:10" x14ac:dyDescent="0.3">
      <c r="A761" s="9"/>
      <c r="D761" t="str">
        <f t="shared" si="45"/>
        <v xml:space="preserve"> </v>
      </c>
      <c r="I761" s="16" t="str">
        <f t="shared" si="44"/>
        <v xml:space="preserve"> </v>
      </c>
    </row>
    <row r="762" spans="1:10" x14ac:dyDescent="0.3">
      <c r="A762" s="9">
        <f>1+A760+A759</f>
        <v>315</v>
      </c>
      <c r="B762" s="9" t="s">
        <v>543</v>
      </c>
      <c r="D762">
        <f t="shared" si="45"/>
        <v>315</v>
      </c>
      <c r="G762">
        <v>0.25469999999999998</v>
      </c>
      <c r="H762">
        <v>0</v>
      </c>
      <c r="I762" s="16">
        <f t="shared" si="44"/>
        <v>0.25469999999999998</v>
      </c>
      <c r="J762">
        <v>0</v>
      </c>
    </row>
    <row r="763" spans="1:10" x14ac:dyDescent="0.3">
      <c r="A763" s="9"/>
      <c r="B763" s="9" t="s">
        <v>544</v>
      </c>
      <c r="D763" t="str">
        <f t="shared" si="45"/>
        <v xml:space="preserve"> </v>
      </c>
      <c r="I763" s="16" t="str">
        <f t="shared" si="44"/>
        <v xml:space="preserve"> </v>
      </c>
    </row>
    <row r="764" spans="1:10" x14ac:dyDescent="0.3">
      <c r="A764" s="9"/>
      <c r="D764" t="str">
        <f t="shared" si="45"/>
        <v xml:space="preserve"> </v>
      </c>
      <c r="I764" s="16" t="str">
        <f t="shared" si="44"/>
        <v xml:space="preserve"> </v>
      </c>
    </row>
    <row r="765" spans="1:10" x14ac:dyDescent="0.3">
      <c r="A765" s="9">
        <f>1+A763+A762</f>
        <v>316</v>
      </c>
      <c r="B765" s="9" t="s">
        <v>545</v>
      </c>
      <c r="D765">
        <f t="shared" si="45"/>
        <v>316</v>
      </c>
      <c r="G765">
        <v>5.6599999999999998E-2</v>
      </c>
      <c r="H765">
        <v>0</v>
      </c>
      <c r="I765" s="16">
        <f t="shared" si="44"/>
        <v>5.6599999999999998E-2</v>
      </c>
      <c r="J765">
        <v>0</v>
      </c>
    </row>
    <row r="766" spans="1:10" x14ac:dyDescent="0.3">
      <c r="A766" s="9"/>
      <c r="B766" s="9" t="s">
        <v>546</v>
      </c>
      <c r="D766" t="str">
        <f t="shared" si="45"/>
        <v xml:space="preserve"> </v>
      </c>
      <c r="I766" s="16" t="str">
        <f t="shared" si="44"/>
        <v xml:space="preserve"> </v>
      </c>
    </row>
    <row r="767" spans="1:10" x14ac:dyDescent="0.3">
      <c r="A767" s="9"/>
      <c r="D767" t="str">
        <f t="shared" si="45"/>
        <v xml:space="preserve"> </v>
      </c>
      <c r="I767" s="16" t="str">
        <f t="shared" si="44"/>
        <v xml:space="preserve"> </v>
      </c>
    </row>
    <row r="768" spans="1:10" x14ac:dyDescent="0.3">
      <c r="A768" s="9">
        <f>1+A766+A765</f>
        <v>317</v>
      </c>
      <c r="B768" s="9" t="s">
        <v>547</v>
      </c>
      <c r="D768">
        <f t="shared" si="45"/>
        <v>317</v>
      </c>
      <c r="G768">
        <v>0.51649999999999996</v>
      </c>
      <c r="H768">
        <v>5.3E-3</v>
      </c>
      <c r="I768" s="16">
        <f t="shared" si="44"/>
        <v>0.52179999999999993</v>
      </c>
      <c r="J768">
        <v>1</v>
      </c>
    </row>
    <row r="769" spans="1:10" x14ac:dyDescent="0.3">
      <c r="A769" s="9"/>
      <c r="D769" t="str">
        <f t="shared" si="45"/>
        <v xml:space="preserve"> </v>
      </c>
      <c r="I769" s="16" t="str">
        <f t="shared" si="44"/>
        <v xml:space="preserve"> </v>
      </c>
    </row>
    <row r="770" spans="1:10" x14ac:dyDescent="0.3">
      <c r="A770" s="9">
        <f>1+A768+A767</f>
        <v>318</v>
      </c>
      <c r="B770" s="9" t="s">
        <v>548</v>
      </c>
      <c r="D770">
        <f t="shared" si="45"/>
        <v>318</v>
      </c>
      <c r="G770">
        <v>0.90910000000000002</v>
      </c>
      <c r="H770">
        <v>0</v>
      </c>
      <c r="I770" s="16">
        <f t="shared" si="44"/>
        <v>0.90910000000000002</v>
      </c>
      <c r="J770">
        <v>1</v>
      </c>
    </row>
    <row r="771" spans="1:10" x14ac:dyDescent="0.3">
      <c r="A771" s="9"/>
      <c r="B771" s="9" t="s">
        <v>549</v>
      </c>
      <c r="D771" t="str">
        <f t="shared" si="45"/>
        <v xml:space="preserve"> </v>
      </c>
      <c r="I771" s="16" t="str">
        <f t="shared" si="44"/>
        <v xml:space="preserve"> </v>
      </c>
    </row>
    <row r="772" spans="1:10" x14ac:dyDescent="0.3">
      <c r="A772" s="9"/>
      <c r="D772" t="str">
        <f t="shared" si="45"/>
        <v xml:space="preserve"> </v>
      </c>
      <c r="I772" s="16" t="str">
        <f t="shared" si="44"/>
        <v xml:space="preserve"> </v>
      </c>
    </row>
    <row r="773" spans="1:10" x14ac:dyDescent="0.3">
      <c r="A773" s="9">
        <f>1+A771+A770</f>
        <v>319</v>
      </c>
      <c r="B773" s="9" t="s">
        <v>550</v>
      </c>
      <c r="D773">
        <f t="shared" si="45"/>
        <v>319</v>
      </c>
      <c r="G773">
        <v>0.1933</v>
      </c>
      <c r="H773">
        <v>3.5000000000000001E-3</v>
      </c>
      <c r="I773" s="16">
        <f t="shared" si="44"/>
        <v>0.1968</v>
      </c>
      <c r="J773">
        <v>0</v>
      </c>
    </row>
    <row r="774" spans="1:10" x14ac:dyDescent="0.3">
      <c r="A774" s="9"/>
      <c r="D774" t="str">
        <f t="shared" si="45"/>
        <v xml:space="preserve"> </v>
      </c>
      <c r="I774" s="16" t="str">
        <f t="shared" si="44"/>
        <v xml:space="preserve"> </v>
      </c>
    </row>
    <row r="775" spans="1:10" x14ac:dyDescent="0.3">
      <c r="A775" s="9">
        <f>1+A773+A772</f>
        <v>320</v>
      </c>
      <c r="B775" s="9" t="s">
        <v>551</v>
      </c>
      <c r="D775">
        <f t="shared" si="45"/>
        <v>320</v>
      </c>
      <c r="G775">
        <v>0.35849999999999999</v>
      </c>
      <c r="H775">
        <v>6.6E-3</v>
      </c>
      <c r="I775" s="16">
        <f t="shared" si="44"/>
        <v>0.36509999999999998</v>
      </c>
      <c r="J775">
        <v>0</v>
      </c>
    </row>
    <row r="776" spans="1:10" x14ac:dyDescent="0.3">
      <c r="A776" s="9"/>
      <c r="D776" t="str">
        <f t="shared" si="45"/>
        <v xml:space="preserve"> </v>
      </c>
      <c r="I776" s="16" t="str">
        <f t="shared" si="44"/>
        <v xml:space="preserve"> </v>
      </c>
    </row>
    <row r="777" spans="1:10" x14ac:dyDescent="0.3">
      <c r="A777" s="9">
        <f>1+A775+A774</f>
        <v>321</v>
      </c>
      <c r="B777" s="9" t="s">
        <v>552</v>
      </c>
      <c r="D777">
        <f t="shared" si="45"/>
        <v>321</v>
      </c>
      <c r="G777">
        <v>0.47920000000000001</v>
      </c>
      <c r="H777">
        <v>5.1000000000000004E-3</v>
      </c>
      <c r="I777" s="16">
        <f t="shared" si="44"/>
        <v>0.48430000000000001</v>
      </c>
      <c r="J777">
        <v>1</v>
      </c>
    </row>
    <row r="778" spans="1:10" x14ac:dyDescent="0.3">
      <c r="A778" s="9"/>
      <c r="D778" t="str">
        <f t="shared" si="45"/>
        <v xml:space="preserve"> </v>
      </c>
      <c r="I778" s="16" t="str">
        <f t="shared" si="44"/>
        <v xml:space="preserve"> </v>
      </c>
    </row>
    <row r="779" spans="1:10" x14ac:dyDescent="0.3">
      <c r="A779" s="9">
        <f>1+A777+A776</f>
        <v>322</v>
      </c>
      <c r="B779" s="9" t="s">
        <v>553</v>
      </c>
      <c r="D779">
        <f t="shared" si="45"/>
        <v>322</v>
      </c>
      <c r="G779">
        <v>0.44140000000000001</v>
      </c>
      <c r="H779">
        <v>0.34949999999999998</v>
      </c>
      <c r="I779" s="16">
        <f t="shared" si="44"/>
        <v>0.79089999999999994</v>
      </c>
      <c r="J779">
        <v>0.5</v>
      </c>
    </row>
    <row r="780" spans="1:10" x14ac:dyDescent="0.3">
      <c r="A780" s="9"/>
      <c r="B780" s="9" t="s">
        <v>554</v>
      </c>
      <c r="D780" t="str">
        <f t="shared" si="45"/>
        <v xml:space="preserve"> </v>
      </c>
      <c r="I780" s="16" t="str">
        <f t="shared" si="44"/>
        <v xml:space="preserve"> </v>
      </c>
    </row>
    <row r="781" spans="1:10" x14ac:dyDescent="0.3">
      <c r="A781" s="9"/>
      <c r="D781" t="str">
        <f t="shared" si="45"/>
        <v xml:space="preserve"> </v>
      </c>
      <c r="I781" s="16" t="str">
        <f t="shared" si="44"/>
        <v xml:space="preserve"> </v>
      </c>
    </row>
    <row r="782" spans="1:10" x14ac:dyDescent="0.3">
      <c r="A782" s="9">
        <f>1+A780+A779</f>
        <v>323</v>
      </c>
      <c r="B782" s="9" t="s">
        <v>555</v>
      </c>
      <c r="C782" s="9"/>
      <c r="D782">
        <f t="shared" si="45"/>
        <v>323</v>
      </c>
      <c r="G782">
        <v>7.4000000000000003E-3</v>
      </c>
      <c r="H782">
        <v>0.98519999999999996</v>
      </c>
      <c r="I782" s="16">
        <f t="shared" si="44"/>
        <v>0.99259999999999993</v>
      </c>
      <c r="J782">
        <v>0.5</v>
      </c>
    </row>
    <row r="783" spans="1:10" x14ac:dyDescent="0.3">
      <c r="A783" s="9"/>
      <c r="C783" s="9"/>
      <c r="D783" t="str">
        <f t="shared" si="45"/>
        <v xml:space="preserve"> </v>
      </c>
      <c r="I783" s="16" t="str">
        <f t="shared" si="44"/>
        <v xml:space="preserve"> </v>
      </c>
    </row>
    <row r="784" spans="1:10" x14ac:dyDescent="0.3">
      <c r="A784" s="9">
        <f>1+A782+A781</f>
        <v>324</v>
      </c>
      <c r="B784" s="9" t="s">
        <v>556</v>
      </c>
      <c r="D784">
        <f t="shared" si="45"/>
        <v>324</v>
      </c>
      <c r="G784">
        <v>0.67310000000000003</v>
      </c>
      <c r="H784">
        <v>4.4499999999999998E-2</v>
      </c>
      <c r="I784" s="16">
        <f t="shared" si="44"/>
        <v>0.71760000000000002</v>
      </c>
      <c r="J784">
        <v>0.5</v>
      </c>
    </row>
    <row r="785" spans="1:10" x14ac:dyDescent="0.3">
      <c r="A785" s="9"/>
      <c r="D785" t="str">
        <f t="shared" si="45"/>
        <v xml:space="preserve"> </v>
      </c>
      <c r="I785" s="16" t="str">
        <f t="shared" si="44"/>
        <v xml:space="preserve"> </v>
      </c>
    </row>
    <row r="786" spans="1:10" x14ac:dyDescent="0.3">
      <c r="A786" s="9">
        <f>1+A784+A783</f>
        <v>325</v>
      </c>
      <c r="B786" s="9" t="s">
        <v>557</v>
      </c>
      <c r="D786">
        <f t="shared" si="45"/>
        <v>325</v>
      </c>
      <c r="G786">
        <v>0.43070000000000003</v>
      </c>
      <c r="H786">
        <v>4.4000000000000003E-3</v>
      </c>
      <c r="I786" s="16">
        <f t="shared" si="44"/>
        <v>0.43510000000000004</v>
      </c>
      <c r="J786">
        <v>0</v>
      </c>
    </row>
    <row r="787" spans="1:10" x14ac:dyDescent="0.3">
      <c r="A787" s="9"/>
      <c r="D787" t="str">
        <f t="shared" si="45"/>
        <v xml:space="preserve"> </v>
      </c>
      <c r="I787" s="16" t="str">
        <f t="shared" si="44"/>
        <v xml:space="preserve"> </v>
      </c>
    </row>
    <row r="788" spans="1:10" x14ac:dyDescent="0.3">
      <c r="A788" s="9">
        <f>1+A786+A785</f>
        <v>326</v>
      </c>
      <c r="B788" s="9" t="s">
        <v>558</v>
      </c>
      <c r="D788">
        <f t="shared" si="45"/>
        <v>326</v>
      </c>
      <c r="G788">
        <v>0.88639999999999997</v>
      </c>
      <c r="H788">
        <v>4.5499999999999999E-2</v>
      </c>
      <c r="I788" s="16">
        <f t="shared" si="44"/>
        <v>0.93189999999999995</v>
      </c>
      <c r="J788">
        <v>1</v>
      </c>
    </row>
    <row r="789" spans="1:10" x14ac:dyDescent="0.3">
      <c r="A789" s="9"/>
      <c r="B789" s="9" t="s">
        <v>559</v>
      </c>
      <c r="D789" t="str">
        <f t="shared" si="45"/>
        <v xml:space="preserve"> </v>
      </c>
      <c r="I789" s="16" t="str">
        <f t="shared" si="44"/>
        <v xml:space="preserve"> </v>
      </c>
    </row>
    <row r="790" spans="1:10" x14ac:dyDescent="0.3">
      <c r="A790" s="9"/>
      <c r="D790" t="str">
        <f t="shared" si="45"/>
        <v xml:space="preserve"> </v>
      </c>
      <c r="I790" s="16" t="str">
        <f t="shared" si="44"/>
        <v xml:space="preserve"> </v>
      </c>
    </row>
    <row r="791" spans="1:10" x14ac:dyDescent="0.3">
      <c r="A791" s="9">
        <f>1+A789+A788</f>
        <v>327</v>
      </c>
      <c r="B791" s="9" t="s">
        <v>560</v>
      </c>
      <c r="D791">
        <f t="shared" si="45"/>
        <v>327</v>
      </c>
      <c r="G791">
        <v>0.38229999999999997</v>
      </c>
      <c r="H791">
        <v>5.1999999999999998E-3</v>
      </c>
      <c r="I791" s="16">
        <f t="shared" si="44"/>
        <v>0.38749999999999996</v>
      </c>
      <c r="J791">
        <v>1</v>
      </c>
    </row>
    <row r="792" spans="1:10" x14ac:dyDescent="0.3">
      <c r="A792" s="9"/>
      <c r="D792" t="str">
        <f t="shared" si="45"/>
        <v xml:space="preserve"> </v>
      </c>
      <c r="I792" s="16" t="str">
        <f t="shared" si="44"/>
        <v xml:space="preserve"> </v>
      </c>
    </row>
    <row r="793" spans="1:10" x14ac:dyDescent="0.3">
      <c r="A793" s="9">
        <f>1+A791+A790</f>
        <v>328</v>
      </c>
      <c r="B793" s="9" t="s">
        <v>561</v>
      </c>
      <c r="D793">
        <f t="shared" si="45"/>
        <v>328</v>
      </c>
      <c r="G793">
        <v>0.59260000000000002</v>
      </c>
      <c r="H793">
        <v>7.6E-3</v>
      </c>
      <c r="I793" s="16">
        <f t="shared" ref="I793:I856" si="46">IF(A793&gt;0,+H793+G793," ")</f>
        <v>0.60020000000000007</v>
      </c>
      <c r="J793">
        <v>1</v>
      </c>
    </row>
    <row r="794" spans="1:10" x14ac:dyDescent="0.3">
      <c r="A794" s="9"/>
      <c r="D794" t="str">
        <f t="shared" si="45"/>
        <v xml:space="preserve"> </v>
      </c>
      <c r="I794" s="16" t="str">
        <f t="shared" si="46"/>
        <v xml:space="preserve"> </v>
      </c>
    </row>
    <row r="795" spans="1:10" x14ac:dyDescent="0.3">
      <c r="A795" s="9">
        <f>1+A793+A792</f>
        <v>329</v>
      </c>
      <c r="B795" s="9" t="s">
        <v>562</v>
      </c>
      <c r="D795">
        <f t="shared" si="45"/>
        <v>329</v>
      </c>
      <c r="G795">
        <v>0.69569999999999999</v>
      </c>
      <c r="H795">
        <v>3.8999999999999998E-3</v>
      </c>
      <c r="I795" s="16">
        <f t="shared" si="46"/>
        <v>0.6996</v>
      </c>
      <c r="J795">
        <v>1</v>
      </c>
    </row>
    <row r="796" spans="1:10" x14ac:dyDescent="0.3">
      <c r="A796" s="9"/>
      <c r="D796" t="str">
        <f t="shared" si="45"/>
        <v xml:space="preserve"> </v>
      </c>
      <c r="I796" s="16" t="str">
        <f t="shared" si="46"/>
        <v xml:space="preserve"> </v>
      </c>
    </row>
    <row r="797" spans="1:10" x14ac:dyDescent="0.3">
      <c r="A797" s="9">
        <f>1+A795+A794</f>
        <v>330</v>
      </c>
      <c r="B797" s="9" t="s">
        <v>563</v>
      </c>
      <c r="D797">
        <f t="shared" si="45"/>
        <v>330</v>
      </c>
      <c r="G797">
        <v>0.90680000000000005</v>
      </c>
      <c r="H797">
        <v>1.21E-2</v>
      </c>
      <c r="I797" s="16">
        <f t="shared" si="46"/>
        <v>0.91890000000000005</v>
      </c>
      <c r="J797">
        <v>1</v>
      </c>
    </row>
    <row r="798" spans="1:10" x14ac:dyDescent="0.3">
      <c r="A798" s="9"/>
      <c r="D798" t="str">
        <f t="shared" ref="D798:D861" si="47">IF(+A798&gt;0, A798," ")</f>
        <v xml:space="preserve"> </v>
      </c>
      <c r="I798" s="16" t="str">
        <f t="shared" si="46"/>
        <v xml:space="preserve"> </v>
      </c>
    </row>
    <row r="799" spans="1:10" x14ac:dyDescent="0.3">
      <c r="A799" s="9">
        <f>1+A797+A796</f>
        <v>331</v>
      </c>
      <c r="B799" s="9" t="s">
        <v>564</v>
      </c>
      <c r="D799">
        <f t="shared" si="47"/>
        <v>331</v>
      </c>
      <c r="G799">
        <v>0.89190000000000003</v>
      </c>
      <c r="H799">
        <v>0</v>
      </c>
      <c r="I799" s="16">
        <f t="shared" si="46"/>
        <v>0.89190000000000003</v>
      </c>
      <c r="J799">
        <v>1</v>
      </c>
    </row>
    <row r="800" spans="1:10" x14ac:dyDescent="0.3">
      <c r="A800" s="9"/>
      <c r="B800" s="9" t="s">
        <v>565</v>
      </c>
      <c r="D800" t="str">
        <f t="shared" si="47"/>
        <v xml:space="preserve"> </v>
      </c>
      <c r="I800" s="16" t="str">
        <f t="shared" si="46"/>
        <v xml:space="preserve"> </v>
      </c>
    </row>
    <row r="801" spans="1:10" x14ac:dyDescent="0.3">
      <c r="A801" s="9"/>
      <c r="D801" t="str">
        <f t="shared" si="47"/>
        <v xml:space="preserve"> </v>
      </c>
      <c r="I801" s="16" t="str">
        <f t="shared" si="46"/>
        <v xml:space="preserve"> </v>
      </c>
    </row>
    <row r="802" spans="1:10" x14ac:dyDescent="0.3">
      <c r="A802" s="9">
        <f>1+A800+A799</f>
        <v>332</v>
      </c>
      <c r="B802" s="9" t="s">
        <v>566</v>
      </c>
      <c r="D802">
        <f t="shared" si="47"/>
        <v>332</v>
      </c>
      <c r="G802">
        <v>0.91620000000000001</v>
      </c>
      <c r="H802">
        <v>0</v>
      </c>
      <c r="I802" s="16">
        <f t="shared" si="46"/>
        <v>0.91620000000000001</v>
      </c>
      <c r="J802">
        <v>1</v>
      </c>
    </row>
    <row r="803" spans="1:10" x14ac:dyDescent="0.3">
      <c r="A803" s="9"/>
      <c r="B803" s="9" t="s">
        <v>567</v>
      </c>
      <c r="D803" t="str">
        <f t="shared" si="47"/>
        <v xml:space="preserve"> </v>
      </c>
      <c r="I803" s="16" t="str">
        <f t="shared" si="46"/>
        <v xml:space="preserve"> </v>
      </c>
    </row>
    <row r="804" spans="1:10" x14ac:dyDescent="0.3">
      <c r="A804" s="9"/>
      <c r="D804" t="str">
        <f t="shared" si="47"/>
        <v xml:space="preserve"> </v>
      </c>
      <c r="I804" s="16" t="str">
        <f t="shared" si="46"/>
        <v xml:space="preserve"> </v>
      </c>
    </row>
    <row r="805" spans="1:10" x14ac:dyDescent="0.3">
      <c r="A805" s="9">
        <f>1+A803+A802</f>
        <v>333</v>
      </c>
      <c r="B805" s="9" t="s">
        <v>568</v>
      </c>
      <c r="D805">
        <f t="shared" si="47"/>
        <v>333</v>
      </c>
      <c r="G805">
        <v>0.68400000000000005</v>
      </c>
      <c r="H805">
        <v>9.8799999999999999E-2</v>
      </c>
      <c r="I805" s="16">
        <f t="shared" si="46"/>
        <v>0.78280000000000005</v>
      </c>
      <c r="J805">
        <v>1</v>
      </c>
    </row>
    <row r="806" spans="1:10" x14ac:dyDescent="0.3">
      <c r="A806" s="9"/>
      <c r="D806" t="str">
        <f t="shared" si="47"/>
        <v xml:space="preserve"> </v>
      </c>
      <c r="I806" s="16" t="str">
        <f t="shared" si="46"/>
        <v xml:space="preserve"> </v>
      </c>
    </row>
    <row r="807" spans="1:10" x14ac:dyDescent="0.3">
      <c r="A807" s="9">
        <f>1+A805+A804</f>
        <v>334</v>
      </c>
      <c r="B807" s="9" t="s">
        <v>569</v>
      </c>
      <c r="D807">
        <f t="shared" si="47"/>
        <v>334</v>
      </c>
      <c r="G807">
        <v>0.4456</v>
      </c>
      <c r="H807">
        <v>4.0000000000000001E-3</v>
      </c>
      <c r="I807" s="16">
        <f t="shared" si="46"/>
        <v>0.4496</v>
      </c>
      <c r="J807">
        <v>1</v>
      </c>
    </row>
    <row r="808" spans="1:10" x14ac:dyDescent="0.3">
      <c r="A808" s="9"/>
      <c r="D808" t="str">
        <f t="shared" si="47"/>
        <v xml:space="preserve"> </v>
      </c>
      <c r="I808" s="16" t="str">
        <f t="shared" si="46"/>
        <v xml:space="preserve"> </v>
      </c>
    </row>
    <row r="809" spans="1:10" x14ac:dyDescent="0.3">
      <c r="A809" s="9">
        <f>1+A807+A806</f>
        <v>335</v>
      </c>
      <c r="B809" s="9" t="s">
        <v>570</v>
      </c>
      <c r="D809">
        <f t="shared" si="47"/>
        <v>335</v>
      </c>
      <c r="G809">
        <v>0.5605</v>
      </c>
      <c r="H809">
        <v>7.3000000000000001E-3</v>
      </c>
      <c r="I809" s="16">
        <f t="shared" si="46"/>
        <v>0.56779999999999997</v>
      </c>
      <c r="J809">
        <v>1</v>
      </c>
    </row>
    <row r="810" spans="1:10" x14ac:dyDescent="0.3">
      <c r="A810" s="9"/>
      <c r="D810" t="str">
        <f t="shared" si="47"/>
        <v xml:space="preserve"> </v>
      </c>
      <c r="I810" s="16" t="str">
        <f t="shared" si="46"/>
        <v xml:space="preserve"> </v>
      </c>
    </row>
    <row r="811" spans="1:10" x14ac:dyDescent="0.3">
      <c r="A811" s="9">
        <f>1+A809+A808</f>
        <v>336</v>
      </c>
      <c r="B811" s="9" t="s">
        <v>571</v>
      </c>
      <c r="D811">
        <f t="shared" si="47"/>
        <v>336</v>
      </c>
      <c r="G811">
        <v>0.47989999999999999</v>
      </c>
      <c r="H811">
        <v>3.5000000000000001E-3</v>
      </c>
      <c r="I811" s="16">
        <f t="shared" si="46"/>
        <v>0.4834</v>
      </c>
      <c r="J811">
        <v>0</v>
      </c>
    </row>
    <row r="812" spans="1:10" x14ac:dyDescent="0.3">
      <c r="A812" s="9"/>
      <c r="D812" t="str">
        <f t="shared" si="47"/>
        <v xml:space="preserve"> </v>
      </c>
      <c r="I812" s="16" t="str">
        <f t="shared" si="46"/>
        <v xml:space="preserve"> </v>
      </c>
    </row>
    <row r="813" spans="1:10" x14ac:dyDescent="0.3">
      <c r="A813" s="9">
        <f>1+A811+A810</f>
        <v>337</v>
      </c>
      <c r="B813" s="9" t="s">
        <v>572</v>
      </c>
      <c r="D813">
        <f t="shared" si="47"/>
        <v>337</v>
      </c>
      <c r="G813">
        <v>1.9199999999999998E-2</v>
      </c>
      <c r="H813">
        <v>4.5499999999999999E-2</v>
      </c>
      <c r="I813" s="16">
        <f t="shared" si="46"/>
        <v>6.4699999999999994E-2</v>
      </c>
      <c r="J813">
        <v>0</v>
      </c>
    </row>
    <row r="814" spans="1:10" x14ac:dyDescent="0.3">
      <c r="A814" s="9"/>
      <c r="B814" s="9" t="s">
        <v>573</v>
      </c>
      <c r="D814" t="str">
        <f t="shared" si="47"/>
        <v xml:space="preserve"> </v>
      </c>
      <c r="I814" s="16" t="str">
        <f t="shared" si="46"/>
        <v xml:space="preserve"> </v>
      </c>
    </row>
    <row r="815" spans="1:10" x14ac:dyDescent="0.3">
      <c r="A815" s="9"/>
      <c r="D815" t="str">
        <f t="shared" si="47"/>
        <v xml:space="preserve"> </v>
      </c>
      <c r="I815" s="16" t="str">
        <f t="shared" si="46"/>
        <v xml:space="preserve"> </v>
      </c>
    </row>
    <row r="816" spans="1:10" x14ac:dyDescent="0.3">
      <c r="A816" s="9">
        <f>1+A814+A813</f>
        <v>338</v>
      </c>
      <c r="B816" s="9" t="s">
        <v>574</v>
      </c>
      <c r="D816">
        <f t="shared" si="47"/>
        <v>338</v>
      </c>
      <c r="G816">
        <v>0.90910000000000002</v>
      </c>
      <c r="H816">
        <v>0.90900000000000003</v>
      </c>
      <c r="I816" s="16">
        <f t="shared" si="46"/>
        <v>1.8181</v>
      </c>
      <c r="J816">
        <v>1</v>
      </c>
    </row>
    <row r="817" spans="1:10" x14ac:dyDescent="0.3">
      <c r="A817" s="9"/>
      <c r="B817" s="9" t="s">
        <v>575</v>
      </c>
      <c r="D817" t="str">
        <f t="shared" si="47"/>
        <v xml:space="preserve"> </v>
      </c>
      <c r="I817" s="16" t="str">
        <f t="shared" si="46"/>
        <v xml:space="preserve"> </v>
      </c>
    </row>
    <row r="818" spans="1:10" x14ac:dyDescent="0.3">
      <c r="A818" s="9"/>
      <c r="D818" t="str">
        <f t="shared" si="47"/>
        <v xml:space="preserve"> </v>
      </c>
      <c r="I818" s="16" t="str">
        <f t="shared" si="46"/>
        <v xml:space="preserve"> </v>
      </c>
    </row>
    <row r="819" spans="1:10" x14ac:dyDescent="0.3">
      <c r="A819" s="9">
        <f>1+A817+A816</f>
        <v>339</v>
      </c>
      <c r="B819" s="9" t="s">
        <v>576</v>
      </c>
      <c r="D819">
        <f t="shared" si="47"/>
        <v>339</v>
      </c>
      <c r="G819">
        <v>0.2283</v>
      </c>
      <c r="H819">
        <v>0</v>
      </c>
      <c r="I819" s="16">
        <f t="shared" si="46"/>
        <v>0.2283</v>
      </c>
      <c r="J819">
        <v>0</v>
      </c>
    </row>
    <row r="820" spans="1:10" x14ac:dyDescent="0.3">
      <c r="A820" s="9"/>
      <c r="B820" s="9" t="s">
        <v>577</v>
      </c>
      <c r="D820" t="str">
        <f t="shared" si="47"/>
        <v xml:space="preserve"> </v>
      </c>
      <c r="I820" s="16" t="str">
        <f t="shared" si="46"/>
        <v xml:space="preserve"> </v>
      </c>
    </row>
    <row r="821" spans="1:10" x14ac:dyDescent="0.3">
      <c r="A821" s="9"/>
      <c r="D821" t="str">
        <f t="shared" si="47"/>
        <v xml:space="preserve"> </v>
      </c>
      <c r="I821" s="16" t="str">
        <f t="shared" si="46"/>
        <v xml:space="preserve"> </v>
      </c>
    </row>
    <row r="822" spans="1:10" x14ac:dyDescent="0.3">
      <c r="A822" s="9">
        <f>1+A820+A819</f>
        <v>340</v>
      </c>
      <c r="B822" s="9" t="s">
        <v>578</v>
      </c>
      <c r="D822">
        <f t="shared" si="47"/>
        <v>340</v>
      </c>
      <c r="G822">
        <v>4.5499999999999999E-2</v>
      </c>
      <c r="H822">
        <v>0.95450000000000002</v>
      </c>
      <c r="I822" s="16">
        <f t="shared" si="46"/>
        <v>1</v>
      </c>
      <c r="J822">
        <v>0.5</v>
      </c>
    </row>
    <row r="823" spans="1:10" x14ac:dyDescent="0.3">
      <c r="A823" s="9"/>
      <c r="B823" s="9" t="s">
        <v>579</v>
      </c>
      <c r="D823" t="str">
        <f t="shared" si="47"/>
        <v xml:space="preserve"> </v>
      </c>
      <c r="I823" s="16" t="str">
        <f t="shared" si="46"/>
        <v xml:space="preserve"> </v>
      </c>
    </row>
    <row r="824" spans="1:10" x14ac:dyDescent="0.3">
      <c r="A824" s="9"/>
      <c r="D824" t="str">
        <f t="shared" si="47"/>
        <v xml:space="preserve"> </v>
      </c>
      <c r="I824" s="16" t="str">
        <f t="shared" si="46"/>
        <v xml:space="preserve"> </v>
      </c>
    </row>
    <row r="825" spans="1:10" x14ac:dyDescent="0.3">
      <c r="A825" s="9">
        <f>1+A823+A822</f>
        <v>341</v>
      </c>
      <c r="B825" s="9" t="s">
        <v>580</v>
      </c>
      <c r="D825">
        <f t="shared" si="47"/>
        <v>341</v>
      </c>
      <c r="G825">
        <v>0.79900000000000004</v>
      </c>
      <c r="H825">
        <v>3.5400000000000001E-2</v>
      </c>
      <c r="I825" s="16">
        <f t="shared" si="46"/>
        <v>0.83440000000000003</v>
      </c>
      <c r="J825">
        <v>1</v>
      </c>
    </row>
    <row r="826" spans="1:10" x14ac:dyDescent="0.3">
      <c r="A826" s="9"/>
      <c r="B826" s="9" t="s">
        <v>581</v>
      </c>
      <c r="D826" t="str">
        <f t="shared" si="47"/>
        <v xml:space="preserve"> </v>
      </c>
      <c r="I826" s="16" t="str">
        <f t="shared" si="46"/>
        <v xml:space="preserve"> </v>
      </c>
    </row>
    <row r="827" spans="1:10" x14ac:dyDescent="0.3">
      <c r="A827" s="9"/>
      <c r="D827" t="str">
        <f t="shared" si="47"/>
        <v xml:space="preserve"> </v>
      </c>
      <c r="I827" s="16" t="str">
        <f t="shared" si="46"/>
        <v xml:space="preserve"> </v>
      </c>
    </row>
    <row r="828" spans="1:10" x14ac:dyDescent="0.3">
      <c r="A828" s="9">
        <f>1+A826+A825</f>
        <v>342</v>
      </c>
      <c r="B828" s="9" t="s">
        <v>582</v>
      </c>
      <c r="D828">
        <f t="shared" si="47"/>
        <v>342</v>
      </c>
      <c r="G828">
        <v>0.75360000000000005</v>
      </c>
      <c r="H828">
        <v>0</v>
      </c>
      <c r="I828" s="16">
        <f t="shared" si="46"/>
        <v>0.75360000000000005</v>
      </c>
      <c r="J828">
        <v>1</v>
      </c>
    </row>
    <row r="829" spans="1:10" x14ac:dyDescent="0.3">
      <c r="A829" s="9"/>
      <c r="B829" s="9" t="s">
        <v>583</v>
      </c>
      <c r="D829" t="str">
        <f t="shared" si="47"/>
        <v xml:space="preserve"> </v>
      </c>
      <c r="I829" s="16" t="str">
        <f t="shared" si="46"/>
        <v xml:space="preserve"> </v>
      </c>
    </row>
    <row r="830" spans="1:10" x14ac:dyDescent="0.3">
      <c r="A830" s="9"/>
      <c r="D830" t="str">
        <f t="shared" si="47"/>
        <v xml:space="preserve"> </v>
      </c>
      <c r="I830" s="16" t="str">
        <f t="shared" si="46"/>
        <v xml:space="preserve"> </v>
      </c>
    </row>
    <row r="831" spans="1:10" x14ac:dyDescent="0.3">
      <c r="A831" s="9">
        <f>1+A829+A828</f>
        <v>343</v>
      </c>
      <c r="B831" s="9" t="s">
        <v>584</v>
      </c>
      <c r="D831">
        <f t="shared" si="47"/>
        <v>343</v>
      </c>
      <c r="G831">
        <v>0</v>
      </c>
      <c r="H831">
        <v>0</v>
      </c>
      <c r="I831" s="16">
        <f t="shared" si="46"/>
        <v>0</v>
      </c>
      <c r="J831">
        <v>0</v>
      </c>
    </row>
    <row r="832" spans="1:10" x14ac:dyDescent="0.3">
      <c r="A832" s="9"/>
      <c r="B832" s="9" t="s">
        <v>585</v>
      </c>
      <c r="D832" t="str">
        <f t="shared" si="47"/>
        <v xml:space="preserve"> </v>
      </c>
      <c r="I832" s="16" t="str">
        <f t="shared" si="46"/>
        <v xml:space="preserve"> </v>
      </c>
    </row>
    <row r="833" spans="1:10" x14ac:dyDescent="0.3">
      <c r="A833" s="9"/>
      <c r="D833" t="str">
        <f t="shared" si="47"/>
        <v xml:space="preserve"> </v>
      </c>
      <c r="I833" s="16" t="str">
        <f t="shared" si="46"/>
        <v xml:space="preserve"> </v>
      </c>
    </row>
    <row r="834" spans="1:10" x14ac:dyDescent="0.3">
      <c r="A834" s="9">
        <f>1+A832+A831</f>
        <v>344</v>
      </c>
      <c r="B834" s="9" t="s">
        <v>586</v>
      </c>
      <c r="D834">
        <f t="shared" si="47"/>
        <v>344</v>
      </c>
      <c r="G834">
        <v>0.70789999999999997</v>
      </c>
      <c r="H834">
        <v>4.7000000000000002E-3</v>
      </c>
      <c r="I834" s="16">
        <f t="shared" si="46"/>
        <v>0.71260000000000001</v>
      </c>
      <c r="J834">
        <v>1</v>
      </c>
    </row>
    <row r="835" spans="1:10" x14ac:dyDescent="0.3">
      <c r="A835" s="9"/>
      <c r="D835" t="str">
        <f t="shared" si="47"/>
        <v xml:space="preserve"> </v>
      </c>
      <c r="I835" s="16" t="str">
        <f t="shared" si="46"/>
        <v xml:space="preserve"> </v>
      </c>
    </row>
    <row r="836" spans="1:10" x14ac:dyDescent="0.3">
      <c r="A836" s="9">
        <f>1+A834+A833</f>
        <v>345</v>
      </c>
      <c r="B836" s="9" t="s">
        <v>587</v>
      </c>
      <c r="D836">
        <f t="shared" si="47"/>
        <v>345</v>
      </c>
      <c r="G836">
        <v>0.71060000000000001</v>
      </c>
      <c r="H836">
        <v>3.3E-3</v>
      </c>
      <c r="I836" s="16">
        <f t="shared" si="46"/>
        <v>0.71389999999999998</v>
      </c>
      <c r="J836">
        <v>1</v>
      </c>
    </row>
    <row r="837" spans="1:10" x14ac:dyDescent="0.3">
      <c r="A837" s="9"/>
      <c r="D837" t="str">
        <f t="shared" si="47"/>
        <v xml:space="preserve"> </v>
      </c>
      <c r="I837" s="16" t="str">
        <f t="shared" si="46"/>
        <v xml:space="preserve"> </v>
      </c>
    </row>
    <row r="838" spans="1:10" x14ac:dyDescent="0.3">
      <c r="A838" s="9">
        <f>1+A836+A835</f>
        <v>346</v>
      </c>
      <c r="B838" s="9" t="s">
        <v>588</v>
      </c>
      <c r="D838">
        <f t="shared" si="47"/>
        <v>346</v>
      </c>
      <c r="G838">
        <v>0.75</v>
      </c>
      <c r="H838">
        <v>0</v>
      </c>
      <c r="I838" s="16">
        <f t="shared" si="46"/>
        <v>0.75</v>
      </c>
      <c r="J838">
        <v>1</v>
      </c>
    </row>
    <row r="839" spans="1:10" x14ac:dyDescent="0.3">
      <c r="A839" s="9"/>
      <c r="B839" s="9" t="s">
        <v>589</v>
      </c>
      <c r="D839" t="str">
        <f t="shared" si="47"/>
        <v xml:space="preserve"> </v>
      </c>
      <c r="I839" s="16" t="str">
        <f t="shared" si="46"/>
        <v xml:space="preserve"> </v>
      </c>
    </row>
    <row r="840" spans="1:10" x14ac:dyDescent="0.3">
      <c r="A840" s="9"/>
      <c r="D840" t="str">
        <f t="shared" si="47"/>
        <v xml:space="preserve"> </v>
      </c>
      <c r="I840" s="16" t="str">
        <f t="shared" si="46"/>
        <v xml:space="preserve"> </v>
      </c>
    </row>
    <row r="841" spans="1:10" x14ac:dyDescent="0.3">
      <c r="A841" s="9">
        <f>1+A839+A838</f>
        <v>347</v>
      </c>
      <c r="B841" s="9" t="s">
        <v>590</v>
      </c>
      <c r="D841">
        <f t="shared" si="47"/>
        <v>347</v>
      </c>
      <c r="G841">
        <v>0.29580000000000001</v>
      </c>
      <c r="H841">
        <v>1.6799999999999999E-2</v>
      </c>
      <c r="I841" s="16">
        <f t="shared" si="46"/>
        <v>0.31259999999999999</v>
      </c>
      <c r="J841">
        <v>0</v>
      </c>
    </row>
    <row r="842" spans="1:10" x14ac:dyDescent="0.3">
      <c r="A842" s="9"/>
      <c r="D842" t="str">
        <f t="shared" si="47"/>
        <v xml:space="preserve"> </v>
      </c>
    </row>
    <row r="843" spans="1:10" x14ac:dyDescent="0.3">
      <c r="A843" s="9">
        <f>1+A841+A840</f>
        <v>348</v>
      </c>
      <c r="B843" s="9" t="s">
        <v>591</v>
      </c>
      <c r="D843">
        <f t="shared" si="47"/>
        <v>348</v>
      </c>
      <c r="G843">
        <v>0.91620000000000001</v>
      </c>
      <c r="H843">
        <v>0</v>
      </c>
      <c r="I843" s="16">
        <f t="shared" si="46"/>
        <v>0.91620000000000001</v>
      </c>
      <c r="J843">
        <v>1</v>
      </c>
    </row>
    <row r="844" spans="1:10" x14ac:dyDescent="0.3">
      <c r="B844" s="9" t="s">
        <v>592</v>
      </c>
      <c r="D844" t="str">
        <f t="shared" si="47"/>
        <v xml:space="preserve"> </v>
      </c>
      <c r="I844" s="16" t="str">
        <f t="shared" si="46"/>
        <v xml:space="preserve"> </v>
      </c>
    </row>
    <row r="845" spans="1:10" x14ac:dyDescent="0.3">
      <c r="D845" t="str">
        <f t="shared" si="47"/>
        <v xml:space="preserve"> </v>
      </c>
      <c r="I845" s="16" t="str">
        <f t="shared" si="46"/>
        <v xml:space="preserve"> </v>
      </c>
    </row>
    <row r="846" spans="1:10" x14ac:dyDescent="0.3">
      <c r="A846" s="9">
        <f>1+A844+A843</f>
        <v>349</v>
      </c>
      <c r="B846" s="9" t="s">
        <v>593</v>
      </c>
      <c r="D846">
        <f t="shared" si="47"/>
        <v>349</v>
      </c>
      <c r="G846">
        <v>0.68740000000000001</v>
      </c>
      <c r="H846">
        <v>1.6799999999999999E-2</v>
      </c>
      <c r="I846" s="16">
        <f t="shared" si="46"/>
        <v>0.70420000000000005</v>
      </c>
      <c r="J846">
        <v>1</v>
      </c>
    </row>
    <row r="847" spans="1:10" x14ac:dyDescent="0.3">
      <c r="D847" t="str">
        <f t="shared" si="47"/>
        <v xml:space="preserve"> </v>
      </c>
      <c r="I847" s="16" t="str">
        <f t="shared" si="46"/>
        <v xml:space="preserve"> </v>
      </c>
    </row>
    <row r="848" spans="1:10" x14ac:dyDescent="0.3">
      <c r="A848" s="9">
        <f>1+A846+A845</f>
        <v>350</v>
      </c>
      <c r="B848" s="9" t="s">
        <v>594</v>
      </c>
      <c r="D848">
        <f t="shared" si="47"/>
        <v>350</v>
      </c>
      <c r="G848">
        <v>0.1545</v>
      </c>
      <c r="H848">
        <v>0</v>
      </c>
      <c r="I848" s="16">
        <f t="shared" si="46"/>
        <v>0.1545</v>
      </c>
      <c r="J848">
        <v>1</v>
      </c>
    </row>
    <row r="849" spans="1:10" x14ac:dyDescent="0.3">
      <c r="B849" s="9" t="s">
        <v>595</v>
      </c>
      <c r="D849" t="str">
        <f t="shared" si="47"/>
        <v xml:space="preserve"> </v>
      </c>
      <c r="I849" s="16" t="str">
        <f t="shared" si="46"/>
        <v xml:space="preserve"> </v>
      </c>
    </row>
    <row r="850" spans="1:10" x14ac:dyDescent="0.3">
      <c r="D850" t="str">
        <f t="shared" si="47"/>
        <v xml:space="preserve"> </v>
      </c>
      <c r="I850" s="16" t="str">
        <f t="shared" si="46"/>
        <v xml:space="preserve"> </v>
      </c>
    </row>
    <row r="851" spans="1:10" x14ac:dyDescent="0.3">
      <c r="A851" s="9">
        <f>1+A849+A848</f>
        <v>351</v>
      </c>
      <c r="B851" s="9" t="s">
        <v>596</v>
      </c>
      <c r="D851">
        <f t="shared" si="47"/>
        <v>351</v>
      </c>
      <c r="G851">
        <v>0.18357999999999999</v>
      </c>
      <c r="H851">
        <v>1.6199999999999999E-2</v>
      </c>
      <c r="I851" s="16">
        <f t="shared" si="46"/>
        <v>0.19977999999999999</v>
      </c>
      <c r="J851">
        <v>0</v>
      </c>
    </row>
    <row r="852" spans="1:10" x14ac:dyDescent="0.3">
      <c r="B852" s="9" t="s">
        <v>597</v>
      </c>
      <c r="D852" t="str">
        <f t="shared" si="47"/>
        <v xml:space="preserve"> </v>
      </c>
      <c r="I852" s="16" t="str">
        <f t="shared" si="46"/>
        <v xml:space="preserve"> </v>
      </c>
    </row>
    <row r="853" spans="1:10" x14ac:dyDescent="0.3">
      <c r="D853" t="str">
        <f t="shared" si="47"/>
        <v xml:space="preserve"> </v>
      </c>
      <c r="I853" s="16" t="str">
        <f t="shared" si="46"/>
        <v xml:space="preserve"> </v>
      </c>
    </row>
    <row r="854" spans="1:10" x14ac:dyDescent="0.3">
      <c r="A854" s="9">
        <f>1+A852+A851</f>
        <v>352</v>
      </c>
      <c r="B854" s="9" t="s">
        <v>598</v>
      </c>
      <c r="D854">
        <f t="shared" si="47"/>
        <v>352</v>
      </c>
      <c r="G854">
        <v>0.84089999999999998</v>
      </c>
      <c r="H854">
        <v>0</v>
      </c>
      <c r="I854" s="16">
        <f t="shared" si="46"/>
        <v>0.84089999999999998</v>
      </c>
      <c r="J854">
        <v>1</v>
      </c>
    </row>
    <row r="855" spans="1:10" x14ac:dyDescent="0.3">
      <c r="B855" s="9" t="s">
        <v>599</v>
      </c>
      <c r="D855" t="str">
        <f t="shared" si="47"/>
        <v xml:space="preserve"> </v>
      </c>
      <c r="I855" s="16" t="str">
        <f t="shared" si="46"/>
        <v xml:space="preserve"> </v>
      </c>
    </row>
    <row r="856" spans="1:10" x14ac:dyDescent="0.3">
      <c r="D856" t="str">
        <f t="shared" si="47"/>
        <v xml:space="preserve"> </v>
      </c>
      <c r="I856" s="16" t="str">
        <f t="shared" si="46"/>
        <v xml:space="preserve"> </v>
      </c>
    </row>
    <row r="857" spans="1:10" x14ac:dyDescent="0.3">
      <c r="A857" s="9">
        <f>1+A855+A854</f>
        <v>353</v>
      </c>
      <c r="B857" s="9" t="s">
        <v>600</v>
      </c>
      <c r="D857">
        <f t="shared" si="47"/>
        <v>353</v>
      </c>
      <c r="G857">
        <v>0.55959999999999999</v>
      </c>
      <c r="H857">
        <v>0</v>
      </c>
      <c r="I857" s="16">
        <f t="shared" ref="I857:I920" si="48">IF(A857&gt;0,+H857+G857," ")</f>
        <v>0.55959999999999999</v>
      </c>
      <c r="J857">
        <v>1</v>
      </c>
    </row>
    <row r="858" spans="1:10" x14ac:dyDescent="0.3">
      <c r="B858" s="9" t="s">
        <v>601</v>
      </c>
      <c r="D858" t="str">
        <f t="shared" si="47"/>
        <v xml:space="preserve"> </v>
      </c>
      <c r="I858" s="16" t="str">
        <f t="shared" si="48"/>
        <v xml:space="preserve"> </v>
      </c>
    </row>
    <row r="859" spans="1:10" x14ac:dyDescent="0.3">
      <c r="D859" t="str">
        <f t="shared" si="47"/>
        <v xml:space="preserve"> </v>
      </c>
      <c r="I859" s="16" t="str">
        <f t="shared" si="48"/>
        <v xml:space="preserve"> </v>
      </c>
    </row>
    <row r="860" spans="1:10" x14ac:dyDescent="0.3">
      <c r="A860" s="9">
        <f>1+A858+A857</f>
        <v>354</v>
      </c>
      <c r="B860" s="9" t="s">
        <v>602</v>
      </c>
      <c r="D860">
        <f t="shared" si="47"/>
        <v>354</v>
      </c>
      <c r="G860">
        <v>0.70450000000000002</v>
      </c>
      <c r="H860">
        <v>0</v>
      </c>
      <c r="I860" s="16">
        <f t="shared" si="48"/>
        <v>0.70450000000000002</v>
      </c>
      <c r="J860">
        <v>1</v>
      </c>
    </row>
    <row r="861" spans="1:10" x14ac:dyDescent="0.3">
      <c r="B861" s="9" t="s">
        <v>603</v>
      </c>
      <c r="D861" t="str">
        <f t="shared" si="47"/>
        <v xml:space="preserve"> </v>
      </c>
      <c r="I861" s="16" t="str">
        <f t="shared" si="48"/>
        <v xml:space="preserve"> </v>
      </c>
    </row>
    <row r="862" spans="1:10" x14ac:dyDescent="0.3">
      <c r="D862" t="str">
        <f t="shared" ref="D862:D922" si="49">IF(+A862&gt;0, A862," ")</f>
        <v xml:space="preserve"> </v>
      </c>
      <c r="I862" s="16" t="str">
        <f t="shared" si="48"/>
        <v xml:space="preserve"> </v>
      </c>
    </row>
    <row r="863" spans="1:10" x14ac:dyDescent="0.3">
      <c r="A863" s="9">
        <f>1+A861+A860</f>
        <v>355</v>
      </c>
      <c r="B863" s="9" t="s">
        <v>604</v>
      </c>
      <c r="D863">
        <f t="shared" si="49"/>
        <v>355</v>
      </c>
      <c r="G863">
        <v>0.57489999999999997</v>
      </c>
      <c r="H863">
        <v>4.7999999999999996E-3</v>
      </c>
      <c r="I863" s="16">
        <f t="shared" si="48"/>
        <v>0.57969999999999999</v>
      </c>
      <c r="J863">
        <v>1</v>
      </c>
    </row>
    <row r="864" spans="1:10" x14ac:dyDescent="0.3">
      <c r="D864" t="str">
        <f t="shared" si="49"/>
        <v xml:space="preserve"> </v>
      </c>
      <c r="I864" s="16" t="str">
        <f t="shared" si="48"/>
        <v xml:space="preserve"> </v>
      </c>
    </row>
    <row r="865" spans="1:10" x14ac:dyDescent="0.3">
      <c r="A865" s="9">
        <f>1+A863+A862</f>
        <v>356</v>
      </c>
      <c r="B865" s="9" t="s">
        <v>605</v>
      </c>
      <c r="D865">
        <f t="shared" si="49"/>
        <v>356</v>
      </c>
      <c r="G865">
        <v>0.27939999999999998</v>
      </c>
      <c r="H865">
        <v>3.78E-2</v>
      </c>
      <c r="I865" s="16">
        <f t="shared" si="48"/>
        <v>0.31719999999999998</v>
      </c>
      <c r="J865">
        <v>1</v>
      </c>
    </row>
    <row r="866" spans="1:10" x14ac:dyDescent="0.3">
      <c r="D866" t="str">
        <f t="shared" si="49"/>
        <v xml:space="preserve"> </v>
      </c>
      <c r="I866" s="16" t="str">
        <f t="shared" si="48"/>
        <v xml:space="preserve"> </v>
      </c>
    </row>
    <row r="867" spans="1:10" x14ac:dyDescent="0.3">
      <c r="A867" s="9">
        <f>1+A865+A864</f>
        <v>357</v>
      </c>
      <c r="B867" s="9" t="s">
        <v>606</v>
      </c>
      <c r="D867">
        <f t="shared" si="49"/>
        <v>357</v>
      </c>
      <c r="G867">
        <v>0.77880000000000005</v>
      </c>
      <c r="H867">
        <v>4.5499999999999999E-2</v>
      </c>
      <c r="I867" s="16">
        <f t="shared" si="48"/>
        <v>0.82430000000000003</v>
      </c>
      <c r="J867">
        <v>0</v>
      </c>
    </row>
    <row r="868" spans="1:10" x14ac:dyDescent="0.3">
      <c r="B868" s="9" t="s">
        <v>607</v>
      </c>
      <c r="D868" t="str">
        <f t="shared" si="49"/>
        <v xml:space="preserve"> </v>
      </c>
      <c r="I868" s="16" t="str">
        <f t="shared" si="48"/>
        <v xml:space="preserve"> </v>
      </c>
    </row>
    <row r="869" spans="1:10" x14ac:dyDescent="0.3">
      <c r="D869" t="str">
        <f t="shared" si="49"/>
        <v xml:space="preserve"> </v>
      </c>
      <c r="I869" s="16" t="str">
        <f t="shared" si="48"/>
        <v xml:space="preserve"> </v>
      </c>
    </row>
    <row r="870" spans="1:10" x14ac:dyDescent="0.3">
      <c r="A870" s="9">
        <f>1+A868+A867</f>
        <v>358</v>
      </c>
      <c r="B870" s="9" t="s">
        <v>608</v>
      </c>
      <c r="D870">
        <f t="shared" si="49"/>
        <v>358</v>
      </c>
      <c r="G870">
        <v>0.82599999999999996</v>
      </c>
      <c r="H870">
        <v>5.7000000000000002E-3</v>
      </c>
      <c r="I870" s="16">
        <f t="shared" si="48"/>
        <v>0.83169999999999999</v>
      </c>
      <c r="J870">
        <v>0</v>
      </c>
    </row>
    <row r="871" spans="1:10" x14ac:dyDescent="0.3">
      <c r="D871" t="str">
        <f t="shared" si="49"/>
        <v xml:space="preserve"> </v>
      </c>
      <c r="I871" s="16" t="str">
        <f t="shared" si="48"/>
        <v xml:space="preserve"> </v>
      </c>
    </row>
    <row r="872" spans="1:10" x14ac:dyDescent="0.3">
      <c r="A872" s="9">
        <f>1+A870+A869</f>
        <v>359</v>
      </c>
      <c r="B872" s="9" t="s">
        <v>609</v>
      </c>
      <c r="D872">
        <f t="shared" si="49"/>
        <v>359</v>
      </c>
      <c r="G872">
        <v>0.82920000000000005</v>
      </c>
      <c r="H872">
        <v>4.4999999999999997E-3</v>
      </c>
      <c r="I872" s="16">
        <f t="shared" si="48"/>
        <v>0.8337</v>
      </c>
      <c r="J872">
        <v>1</v>
      </c>
    </row>
    <row r="873" spans="1:10" x14ac:dyDescent="0.3">
      <c r="D873" t="str">
        <f t="shared" si="49"/>
        <v xml:space="preserve"> </v>
      </c>
      <c r="I873" s="16" t="str">
        <f t="shared" si="48"/>
        <v xml:space="preserve"> </v>
      </c>
    </row>
    <row r="874" spans="1:10" x14ac:dyDescent="0.3">
      <c r="A874" s="9">
        <f>1+A872+A871</f>
        <v>360</v>
      </c>
      <c r="B874" s="9" t="s">
        <v>610</v>
      </c>
      <c r="D874">
        <f t="shared" si="49"/>
        <v>360</v>
      </c>
      <c r="G874">
        <v>0.66869999999999996</v>
      </c>
      <c r="H874">
        <v>1.21E-2</v>
      </c>
      <c r="I874" s="16">
        <f t="shared" si="48"/>
        <v>0.68079999999999996</v>
      </c>
      <c r="J874">
        <v>1</v>
      </c>
    </row>
    <row r="875" spans="1:10" x14ac:dyDescent="0.3">
      <c r="B875" s="9" t="s">
        <v>611</v>
      </c>
      <c r="D875" t="str">
        <f t="shared" si="49"/>
        <v xml:space="preserve"> </v>
      </c>
      <c r="I875" s="16" t="str">
        <f t="shared" si="48"/>
        <v xml:space="preserve"> </v>
      </c>
    </row>
    <row r="876" spans="1:10" x14ac:dyDescent="0.3">
      <c r="D876" t="str">
        <f t="shared" si="49"/>
        <v xml:space="preserve"> </v>
      </c>
      <c r="I876" s="16" t="str">
        <f t="shared" si="48"/>
        <v xml:space="preserve"> </v>
      </c>
    </row>
    <row r="877" spans="1:10" x14ac:dyDescent="0.3">
      <c r="A877" s="9">
        <f>1+A875+A874</f>
        <v>361</v>
      </c>
      <c r="B877" s="9" t="s">
        <v>612</v>
      </c>
      <c r="D877">
        <f t="shared" si="49"/>
        <v>361</v>
      </c>
      <c r="G877">
        <v>2.2200000000000001E-2</v>
      </c>
      <c r="H877">
        <v>0</v>
      </c>
      <c r="I877" s="16">
        <f t="shared" si="48"/>
        <v>2.2200000000000001E-2</v>
      </c>
      <c r="J877">
        <v>0</v>
      </c>
    </row>
    <row r="878" spans="1:10" x14ac:dyDescent="0.3">
      <c r="B878" s="9" t="s">
        <v>613</v>
      </c>
      <c r="D878" t="str">
        <f t="shared" si="49"/>
        <v xml:space="preserve"> </v>
      </c>
      <c r="I878" s="16" t="str">
        <f t="shared" si="48"/>
        <v xml:space="preserve"> </v>
      </c>
    </row>
    <row r="879" spans="1:10" x14ac:dyDescent="0.3">
      <c r="D879" t="str">
        <f t="shared" si="49"/>
        <v xml:space="preserve"> </v>
      </c>
      <c r="I879" s="16" t="str">
        <f t="shared" si="48"/>
        <v xml:space="preserve"> </v>
      </c>
    </row>
    <row r="880" spans="1:10" x14ac:dyDescent="0.3">
      <c r="A880" s="9">
        <f>1+A878+A877</f>
        <v>362</v>
      </c>
      <c r="B880" s="9" t="s">
        <v>614</v>
      </c>
      <c r="D880">
        <f t="shared" si="49"/>
        <v>362</v>
      </c>
      <c r="G880">
        <v>0.54920000000000002</v>
      </c>
      <c r="H880">
        <v>5.1999999999999998E-3</v>
      </c>
      <c r="I880" s="16">
        <f t="shared" si="48"/>
        <v>0.5544</v>
      </c>
      <c r="J880">
        <v>0</v>
      </c>
    </row>
    <row r="881" spans="1:10" x14ac:dyDescent="0.3">
      <c r="D881" t="str">
        <f t="shared" si="49"/>
        <v xml:space="preserve"> </v>
      </c>
      <c r="I881" s="16" t="str">
        <f t="shared" si="48"/>
        <v xml:space="preserve"> </v>
      </c>
    </row>
    <row r="882" spans="1:10" x14ac:dyDescent="0.3">
      <c r="A882" s="9">
        <f>1+A880+A879</f>
        <v>363</v>
      </c>
      <c r="B882" s="9" t="s">
        <v>615</v>
      </c>
      <c r="D882">
        <f t="shared" si="49"/>
        <v>363</v>
      </c>
      <c r="G882">
        <v>0.32479999999999998</v>
      </c>
      <c r="H882">
        <v>4.1999999999999997E-3</v>
      </c>
      <c r="I882" s="16">
        <f t="shared" si="48"/>
        <v>0.32899999999999996</v>
      </c>
      <c r="J882">
        <v>0</v>
      </c>
    </row>
    <row r="883" spans="1:10" x14ac:dyDescent="0.3">
      <c r="D883" t="str">
        <f t="shared" si="49"/>
        <v xml:space="preserve"> </v>
      </c>
      <c r="I883" s="16" t="str">
        <f t="shared" si="48"/>
        <v xml:space="preserve"> </v>
      </c>
    </row>
    <row r="884" spans="1:10" x14ac:dyDescent="0.3">
      <c r="A884" s="9">
        <f>1+A882+A881</f>
        <v>364</v>
      </c>
      <c r="B884" s="9" t="s">
        <v>616</v>
      </c>
      <c r="D884">
        <f t="shared" si="49"/>
        <v>364</v>
      </c>
      <c r="G884">
        <v>0.81820000000000004</v>
      </c>
      <c r="H884">
        <v>0</v>
      </c>
      <c r="I884" s="16">
        <f t="shared" si="48"/>
        <v>0.81820000000000004</v>
      </c>
      <c r="J884">
        <v>1</v>
      </c>
    </row>
    <row r="885" spans="1:10" x14ac:dyDescent="0.3">
      <c r="B885" s="9" t="s">
        <v>617</v>
      </c>
      <c r="D885" t="str">
        <f t="shared" si="49"/>
        <v xml:space="preserve"> </v>
      </c>
      <c r="I885" s="16" t="str">
        <f t="shared" si="48"/>
        <v xml:space="preserve"> </v>
      </c>
    </row>
    <row r="886" spans="1:10" x14ac:dyDescent="0.3">
      <c r="D886" t="str">
        <f t="shared" si="49"/>
        <v xml:space="preserve"> </v>
      </c>
      <c r="I886" s="16" t="str">
        <f t="shared" si="48"/>
        <v xml:space="preserve"> </v>
      </c>
    </row>
    <row r="887" spans="1:10" x14ac:dyDescent="0.3">
      <c r="A887" s="9">
        <f>1+A885+A884</f>
        <v>365</v>
      </c>
      <c r="B887" s="9" t="s">
        <v>618</v>
      </c>
      <c r="D887">
        <f t="shared" si="49"/>
        <v>365</v>
      </c>
      <c r="G887">
        <v>0.39190000000000003</v>
      </c>
      <c r="H887">
        <v>4.3E-3</v>
      </c>
      <c r="I887" s="16">
        <f t="shared" si="48"/>
        <v>0.39620000000000005</v>
      </c>
      <c r="J887">
        <v>0</v>
      </c>
    </row>
    <row r="888" spans="1:10" x14ac:dyDescent="0.3">
      <c r="D888" t="str">
        <f t="shared" si="49"/>
        <v xml:space="preserve"> </v>
      </c>
      <c r="I888" s="16" t="str">
        <f t="shared" si="48"/>
        <v xml:space="preserve"> </v>
      </c>
    </row>
    <row r="889" spans="1:10" x14ac:dyDescent="0.3">
      <c r="A889" s="9">
        <f>1+A887+A886</f>
        <v>366</v>
      </c>
      <c r="B889" s="9" t="s">
        <v>619</v>
      </c>
      <c r="D889">
        <f t="shared" si="49"/>
        <v>366</v>
      </c>
      <c r="G889">
        <v>0.60150000000000003</v>
      </c>
      <c r="H889">
        <v>7.3000000000000001E-3</v>
      </c>
      <c r="I889" s="16">
        <f t="shared" si="48"/>
        <v>0.60880000000000001</v>
      </c>
      <c r="J889">
        <v>1</v>
      </c>
    </row>
    <row r="890" spans="1:10" x14ac:dyDescent="0.3">
      <c r="D890" t="str">
        <f t="shared" si="49"/>
        <v xml:space="preserve"> </v>
      </c>
      <c r="I890" s="16" t="str">
        <f t="shared" si="48"/>
        <v xml:space="preserve"> </v>
      </c>
    </row>
    <row r="891" spans="1:10" x14ac:dyDescent="0.3">
      <c r="A891" s="9">
        <f>1+A889+A888</f>
        <v>367</v>
      </c>
      <c r="B891" s="9" t="s">
        <v>620</v>
      </c>
      <c r="D891">
        <f t="shared" si="49"/>
        <v>367</v>
      </c>
      <c r="G891">
        <v>0.94040000000000001</v>
      </c>
      <c r="H891">
        <v>0</v>
      </c>
      <c r="I891" s="16">
        <f t="shared" si="48"/>
        <v>0.94040000000000001</v>
      </c>
      <c r="J891">
        <v>1</v>
      </c>
    </row>
    <row r="892" spans="1:10" x14ac:dyDescent="0.3">
      <c r="B892" s="9" t="s">
        <v>621</v>
      </c>
      <c r="D892" t="str">
        <f t="shared" si="49"/>
        <v xml:space="preserve"> </v>
      </c>
      <c r="I892" s="16" t="str">
        <f t="shared" si="48"/>
        <v xml:space="preserve"> </v>
      </c>
    </row>
    <row r="893" spans="1:10" x14ac:dyDescent="0.3">
      <c r="D893" t="str">
        <f t="shared" si="49"/>
        <v xml:space="preserve"> </v>
      </c>
      <c r="I893" s="16" t="str">
        <f t="shared" si="48"/>
        <v xml:space="preserve"> </v>
      </c>
    </row>
    <row r="894" spans="1:10" x14ac:dyDescent="0.3">
      <c r="A894" s="9">
        <f>1+A892+A891</f>
        <v>368</v>
      </c>
      <c r="B894" s="9" t="s">
        <v>622</v>
      </c>
      <c r="D894">
        <f t="shared" si="49"/>
        <v>368</v>
      </c>
      <c r="G894">
        <v>0.53239999999999998</v>
      </c>
      <c r="H894">
        <v>4.4000000000000003E-3</v>
      </c>
      <c r="I894" s="16">
        <f t="shared" si="48"/>
        <v>0.53679999999999994</v>
      </c>
      <c r="J894">
        <v>0</v>
      </c>
    </row>
    <row r="895" spans="1:10" x14ac:dyDescent="0.3">
      <c r="D895" t="str">
        <f t="shared" si="49"/>
        <v xml:space="preserve"> </v>
      </c>
      <c r="I895" s="16" t="str">
        <f t="shared" si="48"/>
        <v xml:space="preserve"> </v>
      </c>
    </row>
    <row r="896" spans="1:10" x14ac:dyDescent="0.3">
      <c r="A896" s="9">
        <f>1+A894+A893</f>
        <v>369</v>
      </c>
      <c r="B896" s="9" t="s">
        <v>623</v>
      </c>
      <c r="D896">
        <f t="shared" si="49"/>
        <v>369</v>
      </c>
      <c r="G896">
        <v>0.44309999999999999</v>
      </c>
      <c r="H896">
        <v>5.4999999999999997E-3</v>
      </c>
      <c r="I896" s="16">
        <f t="shared" si="48"/>
        <v>0.4486</v>
      </c>
      <c r="J896">
        <v>0</v>
      </c>
    </row>
    <row r="897" spans="1:10" x14ac:dyDescent="0.3">
      <c r="D897" t="str">
        <f t="shared" si="49"/>
        <v xml:space="preserve"> </v>
      </c>
      <c r="I897" s="16" t="str">
        <f t="shared" si="48"/>
        <v xml:space="preserve"> </v>
      </c>
    </row>
    <row r="898" spans="1:10" x14ac:dyDescent="0.3">
      <c r="A898" s="9">
        <f>1+A896+A895</f>
        <v>370</v>
      </c>
      <c r="B898" s="9" t="s">
        <v>624</v>
      </c>
      <c r="D898">
        <f t="shared" si="49"/>
        <v>370</v>
      </c>
      <c r="G898">
        <v>0.22220000000000001</v>
      </c>
      <c r="H898">
        <v>0</v>
      </c>
      <c r="I898" s="16">
        <f t="shared" si="48"/>
        <v>0.22220000000000001</v>
      </c>
      <c r="J898">
        <v>0</v>
      </c>
    </row>
    <row r="899" spans="1:10" x14ac:dyDescent="0.3">
      <c r="B899" s="9" t="s">
        <v>625</v>
      </c>
      <c r="D899" t="str">
        <f t="shared" si="49"/>
        <v xml:space="preserve"> </v>
      </c>
      <c r="I899" s="16" t="str">
        <f t="shared" si="48"/>
        <v xml:space="preserve"> </v>
      </c>
    </row>
    <row r="900" spans="1:10" x14ac:dyDescent="0.3">
      <c r="D900" t="str">
        <f t="shared" si="49"/>
        <v xml:space="preserve"> </v>
      </c>
      <c r="I900" s="16" t="str">
        <f t="shared" si="48"/>
        <v xml:space="preserve"> </v>
      </c>
    </row>
    <row r="901" spans="1:10" x14ac:dyDescent="0.3">
      <c r="A901" s="9">
        <f>1+A899+A898</f>
        <v>371</v>
      </c>
      <c r="B901" s="9" t="s">
        <v>626</v>
      </c>
      <c r="D901">
        <f t="shared" si="49"/>
        <v>371</v>
      </c>
      <c r="G901">
        <v>0.78690000000000004</v>
      </c>
      <c r="H901">
        <v>1.21E-2</v>
      </c>
      <c r="I901" s="16">
        <f t="shared" si="48"/>
        <v>0.79900000000000004</v>
      </c>
      <c r="J901">
        <v>0</v>
      </c>
    </row>
    <row r="902" spans="1:10" x14ac:dyDescent="0.3">
      <c r="B902" s="9" t="s">
        <v>627</v>
      </c>
      <c r="D902" t="str">
        <f t="shared" si="49"/>
        <v xml:space="preserve"> </v>
      </c>
      <c r="I902" s="16" t="str">
        <f t="shared" si="48"/>
        <v xml:space="preserve"> </v>
      </c>
    </row>
    <row r="903" spans="1:10" x14ac:dyDescent="0.3">
      <c r="D903" t="str">
        <f t="shared" si="49"/>
        <v xml:space="preserve"> </v>
      </c>
      <c r="I903" s="16" t="str">
        <f t="shared" si="48"/>
        <v xml:space="preserve"> </v>
      </c>
    </row>
    <row r="904" spans="1:10" x14ac:dyDescent="0.3">
      <c r="A904" s="9">
        <f>1+A902+A901</f>
        <v>372</v>
      </c>
      <c r="B904" s="9" t="s">
        <v>628</v>
      </c>
      <c r="D904">
        <f t="shared" si="49"/>
        <v>372</v>
      </c>
      <c r="G904">
        <v>0.81599999999999995</v>
      </c>
      <c r="H904">
        <v>6.7000000000000002E-3</v>
      </c>
      <c r="I904" s="16">
        <f t="shared" si="48"/>
        <v>0.82269999999999999</v>
      </c>
      <c r="J904">
        <v>0</v>
      </c>
    </row>
    <row r="905" spans="1:10" x14ac:dyDescent="0.3">
      <c r="D905" t="str">
        <f t="shared" si="49"/>
        <v xml:space="preserve"> </v>
      </c>
      <c r="I905" s="16" t="str">
        <f t="shared" si="48"/>
        <v xml:space="preserve"> </v>
      </c>
    </row>
    <row r="906" spans="1:10" x14ac:dyDescent="0.3">
      <c r="A906" s="9">
        <f>1+A904+A903</f>
        <v>373</v>
      </c>
      <c r="B906" s="9" t="s">
        <v>629</v>
      </c>
      <c r="D906">
        <f t="shared" si="49"/>
        <v>373</v>
      </c>
      <c r="G906">
        <v>0.71909999999999996</v>
      </c>
      <c r="H906">
        <v>1.89E-2</v>
      </c>
      <c r="I906" s="16">
        <f t="shared" si="48"/>
        <v>0.73799999999999999</v>
      </c>
      <c r="J906">
        <v>1</v>
      </c>
    </row>
    <row r="907" spans="1:10" x14ac:dyDescent="0.3">
      <c r="D907" t="str">
        <f t="shared" si="49"/>
        <v xml:space="preserve"> </v>
      </c>
      <c r="I907" s="16" t="str">
        <f t="shared" si="48"/>
        <v xml:space="preserve"> </v>
      </c>
    </row>
    <row r="908" spans="1:10" x14ac:dyDescent="0.3">
      <c r="A908" s="9">
        <f>1+A906+A905</f>
        <v>374</v>
      </c>
      <c r="B908" s="9" t="s">
        <v>630</v>
      </c>
      <c r="D908">
        <f t="shared" si="49"/>
        <v>374</v>
      </c>
      <c r="G908">
        <v>0.68189999999999995</v>
      </c>
      <c r="H908">
        <v>4.7000000000000002E-3</v>
      </c>
      <c r="I908" s="16">
        <f t="shared" si="48"/>
        <v>0.68659999999999999</v>
      </c>
      <c r="J908">
        <v>0</v>
      </c>
    </row>
    <row r="909" spans="1:10" x14ac:dyDescent="0.3">
      <c r="D909" t="str">
        <f t="shared" si="49"/>
        <v xml:space="preserve"> </v>
      </c>
      <c r="I909" s="16" t="str">
        <f t="shared" si="48"/>
        <v xml:space="preserve"> </v>
      </c>
    </row>
    <row r="910" spans="1:10" x14ac:dyDescent="0.3">
      <c r="A910" s="9">
        <f>1+A908+A907</f>
        <v>375</v>
      </c>
      <c r="B910" s="9" t="s">
        <v>631</v>
      </c>
      <c r="D910">
        <f t="shared" si="49"/>
        <v>375</v>
      </c>
      <c r="G910">
        <v>0.61550000000000005</v>
      </c>
      <c r="H910">
        <v>2.7000000000000001E-3</v>
      </c>
      <c r="I910" s="16">
        <f t="shared" si="48"/>
        <v>0.61820000000000008</v>
      </c>
      <c r="J910">
        <v>1</v>
      </c>
    </row>
    <row r="911" spans="1:10" x14ac:dyDescent="0.3">
      <c r="D911" t="str">
        <f t="shared" si="49"/>
        <v xml:space="preserve"> </v>
      </c>
      <c r="I911" s="16" t="str">
        <f t="shared" si="48"/>
        <v xml:space="preserve"> </v>
      </c>
    </row>
    <row r="912" spans="1:10" x14ac:dyDescent="0.3">
      <c r="A912" s="9">
        <f>1+A910+A909</f>
        <v>376</v>
      </c>
      <c r="B912" s="9" t="s">
        <v>632</v>
      </c>
      <c r="D912">
        <f t="shared" si="49"/>
        <v>376</v>
      </c>
      <c r="G912">
        <v>0.86360000000000003</v>
      </c>
      <c r="H912">
        <v>0</v>
      </c>
      <c r="I912" s="16">
        <f t="shared" si="48"/>
        <v>0.86360000000000003</v>
      </c>
      <c r="J912">
        <v>1</v>
      </c>
    </row>
    <row r="913" spans="1:10" x14ac:dyDescent="0.3">
      <c r="B913" s="9" t="s">
        <v>633</v>
      </c>
      <c r="D913" t="str">
        <f t="shared" si="49"/>
        <v xml:space="preserve"> </v>
      </c>
      <c r="I913" s="16" t="str">
        <f t="shared" si="48"/>
        <v xml:space="preserve"> </v>
      </c>
    </row>
    <row r="914" spans="1:10" x14ac:dyDescent="0.3">
      <c r="D914" t="str">
        <f t="shared" si="49"/>
        <v xml:space="preserve"> </v>
      </c>
      <c r="I914" s="16" t="str">
        <f t="shared" si="48"/>
        <v xml:space="preserve"> </v>
      </c>
    </row>
    <row r="915" spans="1:10" x14ac:dyDescent="0.3">
      <c r="A915" s="9">
        <f>1+A913+A912</f>
        <v>377</v>
      </c>
      <c r="B915" s="9" t="s">
        <v>634</v>
      </c>
      <c r="D915">
        <f t="shared" si="49"/>
        <v>377</v>
      </c>
      <c r="G915">
        <v>0.67789999999999995</v>
      </c>
      <c r="H915">
        <v>0.1011</v>
      </c>
      <c r="I915" s="16">
        <f t="shared" si="48"/>
        <v>0.77899999999999991</v>
      </c>
      <c r="J915">
        <v>1</v>
      </c>
    </row>
    <row r="916" spans="1:10" x14ac:dyDescent="0.3">
      <c r="D916" t="str">
        <f t="shared" si="49"/>
        <v xml:space="preserve"> </v>
      </c>
      <c r="I916" s="16" t="str">
        <f t="shared" si="48"/>
        <v xml:space="preserve"> </v>
      </c>
    </row>
    <row r="917" spans="1:10" x14ac:dyDescent="0.3">
      <c r="A917" s="9">
        <f>1+A915+A914</f>
        <v>378</v>
      </c>
      <c r="B917" s="9" t="s">
        <v>635</v>
      </c>
      <c r="D917">
        <f t="shared" si="49"/>
        <v>378</v>
      </c>
      <c r="G917">
        <v>2.2700000000000001E-2</v>
      </c>
      <c r="H917">
        <v>0.90910000000000002</v>
      </c>
      <c r="I917" s="16">
        <f t="shared" si="48"/>
        <v>0.93180000000000007</v>
      </c>
      <c r="J917">
        <v>0</v>
      </c>
    </row>
    <row r="918" spans="1:10" x14ac:dyDescent="0.3">
      <c r="B918" s="9" t="s">
        <v>636</v>
      </c>
      <c r="D918" t="str">
        <f t="shared" si="49"/>
        <v xml:space="preserve"> </v>
      </c>
      <c r="I918" s="16" t="str">
        <f t="shared" si="48"/>
        <v xml:space="preserve"> </v>
      </c>
    </row>
    <row r="919" spans="1:10" x14ac:dyDescent="0.3">
      <c r="B919" s="9" t="s">
        <v>637</v>
      </c>
      <c r="D919" t="str">
        <f t="shared" si="49"/>
        <v xml:space="preserve"> </v>
      </c>
      <c r="I919" s="16" t="str">
        <f t="shared" si="48"/>
        <v xml:space="preserve"> </v>
      </c>
    </row>
    <row r="920" spans="1:10" x14ac:dyDescent="0.3">
      <c r="D920" t="str">
        <f t="shared" si="49"/>
        <v xml:space="preserve"> </v>
      </c>
      <c r="I920" s="16" t="str">
        <f t="shared" si="48"/>
        <v xml:space="preserve"> </v>
      </c>
    </row>
    <row r="921" spans="1:10" x14ac:dyDescent="0.3">
      <c r="A921" s="9">
        <f>1+A919+A918+A917</f>
        <v>379</v>
      </c>
      <c r="B921" s="9" t="s">
        <v>638</v>
      </c>
      <c r="D921">
        <f t="shared" si="49"/>
        <v>379</v>
      </c>
      <c r="G921">
        <v>0.4551</v>
      </c>
      <c r="H921">
        <v>4.7999999999999996E-3</v>
      </c>
      <c r="I921" s="16">
        <f t="shared" ref="I921" si="50">IF(A921&gt;0,+H921+G921," ")</f>
        <v>0.45990000000000003</v>
      </c>
      <c r="J921">
        <v>0</v>
      </c>
    </row>
    <row r="922" spans="1:10" x14ac:dyDescent="0.3">
      <c r="D922" t="str">
        <f t="shared" si="49"/>
        <v xml:space="preserve"> 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0"/>
  <sheetViews>
    <sheetView topLeftCell="A341" workbookViewId="0">
      <selection activeCell="C346" sqref="C346"/>
    </sheetView>
  </sheetViews>
  <sheetFormatPr defaultRowHeight="15.6" x14ac:dyDescent="0.3"/>
  <sheetData>
    <row r="1" spans="1:1" x14ac:dyDescent="0.3">
      <c r="A1" t="s">
        <v>0</v>
      </c>
    </row>
    <row r="2" spans="1:1" x14ac:dyDescent="0.3">
      <c r="A2" t="s">
        <v>229</v>
      </c>
    </row>
    <row r="4" spans="1:1" x14ac:dyDescent="0.3">
      <c r="A4" t="s">
        <v>1</v>
      </c>
    </row>
    <row r="6" spans="1:1" x14ac:dyDescent="0.3">
      <c r="A6" t="s">
        <v>2</v>
      </c>
    </row>
    <row r="7" spans="1:1" x14ac:dyDescent="0.3">
      <c r="A7" t="s">
        <v>3</v>
      </c>
    </row>
    <row r="9" spans="1:1" x14ac:dyDescent="0.3">
      <c r="A9" t="s">
        <v>4</v>
      </c>
    </row>
    <row r="11" spans="1:1" x14ac:dyDescent="0.3">
      <c r="A11" t="s">
        <v>5</v>
      </c>
    </row>
    <row r="13" spans="1:1" x14ac:dyDescent="0.3">
      <c r="A13" t="s">
        <v>6</v>
      </c>
    </row>
    <row r="15" spans="1:1" x14ac:dyDescent="0.3">
      <c r="A15" t="s">
        <v>7</v>
      </c>
    </row>
    <row r="17" spans="1:1" x14ac:dyDescent="0.3">
      <c r="A17" t="s">
        <v>8</v>
      </c>
    </row>
    <row r="19" spans="1:1" x14ac:dyDescent="0.3">
      <c r="A19" t="s">
        <v>9</v>
      </c>
    </row>
    <row r="20" spans="1:1" x14ac:dyDescent="0.3">
      <c r="A20" t="s">
        <v>10</v>
      </c>
    </row>
    <row r="22" spans="1:1" x14ac:dyDescent="0.3">
      <c r="A22" t="s">
        <v>11</v>
      </c>
    </row>
    <row r="24" spans="1:1" x14ac:dyDescent="0.3">
      <c r="A24" t="s">
        <v>12</v>
      </c>
    </row>
    <row r="26" spans="1:1" x14ac:dyDescent="0.3">
      <c r="A26" t="s">
        <v>13</v>
      </c>
    </row>
    <row r="27" spans="1:1" x14ac:dyDescent="0.3">
      <c r="A27" t="s">
        <v>14</v>
      </c>
    </row>
    <row r="29" spans="1:1" x14ac:dyDescent="0.3">
      <c r="A29" t="s">
        <v>15</v>
      </c>
    </row>
    <row r="30" spans="1:1" x14ac:dyDescent="0.3">
      <c r="A30" t="s">
        <v>16</v>
      </c>
    </row>
    <row r="32" spans="1:1" x14ac:dyDescent="0.3">
      <c r="A32" t="s">
        <v>17</v>
      </c>
    </row>
    <row r="34" spans="1:1" x14ac:dyDescent="0.3">
      <c r="A34" t="s">
        <v>18</v>
      </c>
    </row>
    <row r="36" spans="1:1" x14ac:dyDescent="0.3">
      <c r="A36" t="s">
        <v>518</v>
      </c>
    </row>
    <row r="37" spans="1:1" x14ac:dyDescent="0.3">
      <c r="A37" t="s">
        <v>519</v>
      </c>
    </row>
    <row r="41" spans="1:1" x14ac:dyDescent="0.3">
      <c r="A41" t="s">
        <v>230</v>
      </c>
    </row>
    <row r="43" spans="1:1" x14ac:dyDescent="0.3">
      <c r="A43" t="s">
        <v>231</v>
      </c>
    </row>
    <row r="47" spans="1:1" x14ac:dyDescent="0.3">
      <c r="A47" t="s">
        <v>232</v>
      </c>
    </row>
    <row r="51" spans="1:1" x14ac:dyDescent="0.3">
      <c r="A51" t="s">
        <v>19</v>
      </c>
    </row>
    <row r="52" spans="1:1" x14ac:dyDescent="0.3">
      <c r="A52" t="s">
        <v>20</v>
      </c>
    </row>
    <row r="53" spans="1:1" x14ac:dyDescent="0.3">
      <c r="A53" t="s">
        <v>21</v>
      </c>
    </row>
    <row r="54" spans="1:1" x14ac:dyDescent="0.3">
      <c r="A54" t="s">
        <v>22</v>
      </c>
    </row>
    <row r="56" spans="1:1" x14ac:dyDescent="0.3">
      <c r="A56" t="s">
        <v>233</v>
      </c>
    </row>
    <row r="57" spans="1:1" x14ac:dyDescent="0.3">
      <c r="A57" t="s">
        <v>23</v>
      </c>
    </row>
    <row r="59" spans="1:1" x14ac:dyDescent="0.3">
      <c r="A59" t="s">
        <v>24</v>
      </c>
    </row>
    <row r="61" spans="1:1" x14ac:dyDescent="0.3">
      <c r="A61" t="s">
        <v>25</v>
      </c>
    </row>
    <row r="63" spans="1:1" x14ac:dyDescent="0.3">
      <c r="A63" t="s">
        <v>234</v>
      </c>
    </row>
    <row r="65" spans="1:1" x14ac:dyDescent="0.3">
      <c r="A65" t="s">
        <v>235</v>
      </c>
    </row>
    <row r="66" spans="1:1" x14ac:dyDescent="0.3">
      <c r="A66" t="s">
        <v>26</v>
      </c>
    </row>
    <row r="68" spans="1:1" x14ac:dyDescent="0.3">
      <c r="A68" t="s">
        <v>27</v>
      </c>
    </row>
    <row r="69" spans="1:1" x14ac:dyDescent="0.3">
      <c r="A69" t="s">
        <v>28</v>
      </c>
    </row>
    <row r="71" spans="1:1" x14ac:dyDescent="0.3">
      <c r="A71" t="s">
        <v>29</v>
      </c>
    </row>
    <row r="73" spans="1:1" x14ac:dyDescent="0.3">
      <c r="A73" t="s">
        <v>30</v>
      </c>
    </row>
    <row r="75" spans="1:1" x14ac:dyDescent="0.3">
      <c r="A75" t="s">
        <v>31</v>
      </c>
    </row>
    <row r="77" spans="1:1" x14ac:dyDescent="0.3">
      <c r="A77" t="s">
        <v>32</v>
      </c>
    </row>
    <row r="79" spans="1:1" x14ac:dyDescent="0.3">
      <c r="A79" t="s">
        <v>33</v>
      </c>
    </row>
    <row r="80" spans="1:1" x14ac:dyDescent="0.3">
      <c r="A80" t="s">
        <v>34</v>
      </c>
    </row>
    <row r="82" spans="1:1" x14ac:dyDescent="0.3">
      <c r="A82" t="s">
        <v>35</v>
      </c>
    </row>
    <row r="84" spans="1:1" x14ac:dyDescent="0.3">
      <c r="A84" t="s">
        <v>36</v>
      </c>
    </row>
    <row r="85" spans="1:1" x14ac:dyDescent="0.3">
      <c r="A85" t="s">
        <v>37</v>
      </c>
    </row>
    <row r="87" spans="1:1" x14ac:dyDescent="0.3">
      <c r="A87" t="s">
        <v>38</v>
      </c>
    </row>
    <row r="89" spans="1:1" x14ac:dyDescent="0.3">
      <c r="A89" t="s">
        <v>39</v>
      </c>
    </row>
    <row r="91" spans="1:1" x14ac:dyDescent="0.3">
      <c r="A91" t="s">
        <v>40</v>
      </c>
    </row>
    <row r="92" spans="1:1" x14ac:dyDescent="0.3">
      <c r="A92" t="s">
        <v>41</v>
      </c>
    </row>
    <row r="94" spans="1:1" x14ac:dyDescent="0.3">
      <c r="A94" t="s">
        <v>42</v>
      </c>
    </row>
    <row r="95" spans="1:1" x14ac:dyDescent="0.3">
      <c r="A95" t="s">
        <v>43</v>
      </c>
    </row>
    <row r="97" spans="1:1" x14ac:dyDescent="0.3">
      <c r="A97" t="s">
        <v>44</v>
      </c>
    </row>
    <row r="99" spans="1:1" x14ac:dyDescent="0.3">
      <c r="A99" t="s">
        <v>45</v>
      </c>
    </row>
    <row r="100" spans="1:1" x14ac:dyDescent="0.3">
      <c r="A100" t="s">
        <v>46</v>
      </c>
    </row>
    <row r="102" spans="1:1" x14ac:dyDescent="0.3">
      <c r="A102" t="s">
        <v>47</v>
      </c>
    </row>
    <row r="104" spans="1:1" x14ac:dyDescent="0.3">
      <c r="A104" t="s">
        <v>48</v>
      </c>
    </row>
    <row r="106" spans="1:1" x14ac:dyDescent="0.3">
      <c r="A106" t="s">
        <v>49</v>
      </c>
    </row>
    <row r="108" spans="1:1" x14ac:dyDescent="0.3">
      <c r="A108" t="s">
        <v>50</v>
      </c>
    </row>
    <row r="110" spans="1:1" x14ac:dyDescent="0.3">
      <c r="A110" t="s">
        <v>51</v>
      </c>
    </row>
    <row r="111" spans="1:1" x14ac:dyDescent="0.3">
      <c r="A111" t="s">
        <v>52</v>
      </c>
    </row>
    <row r="113" spans="1:1" x14ac:dyDescent="0.3">
      <c r="A113" t="s">
        <v>53</v>
      </c>
    </row>
    <row r="115" spans="1:1" x14ac:dyDescent="0.3">
      <c r="A115" t="s">
        <v>54</v>
      </c>
    </row>
    <row r="117" spans="1:1" x14ac:dyDescent="0.3">
      <c r="A117" t="s">
        <v>55</v>
      </c>
    </row>
    <row r="119" spans="1:1" x14ac:dyDescent="0.3">
      <c r="A119" t="s">
        <v>56</v>
      </c>
    </row>
    <row r="121" spans="1:1" x14ac:dyDescent="0.3">
      <c r="A121" t="s">
        <v>57</v>
      </c>
    </row>
    <row r="122" spans="1:1" x14ac:dyDescent="0.3">
      <c r="A122" t="s">
        <v>58</v>
      </c>
    </row>
    <row r="124" spans="1:1" x14ac:dyDescent="0.3">
      <c r="A124" t="s">
        <v>59</v>
      </c>
    </row>
    <row r="125" spans="1:1" x14ac:dyDescent="0.3">
      <c r="A125" t="s">
        <v>60</v>
      </c>
    </row>
    <row r="127" spans="1:1" x14ac:dyDescent="0.3">
      <c r="A127" t="s">
        <v>61</v>
      </c>
    </row>
    <row r="128" spans="1:1" x14ac:dyDescent="0.3">
      <c r="A128" t="s">
        <v>62</v>
      </c>
    </row>
    <row r="130" spans="1:1" x14ac:dyDescent="0.3">
      <c r="A130" t="s">
        <v>63</v>
      </c>
    </row>
    <row r="132" spans="1:1" x14ac:dyDescent="0.3">
      <c r="A132" t="s">
        <v>64</v>
      </c>
    </row>
    <row r="134" spans="1:1" x14ac:dyDescent="0.3">
      <c r="A134" t="s">
        <v>65</v>
      </c>
    </row>
    <row r="136" spans="1:1" x14ac:dyDescent="0.3">
      <c r="A136" t="s">
        <v>66</v>
      </c>
    </row>
    <row r="138" spans="1:1" x14ac:dyDescent="0.3">
      <c r="A138" t="s">
        <v>67</v>
      </c>
    </row>
    <row r="140" spans="1:1" x14ac:dyDescent="0.3">
      <c r="A140" t="s">
        <v>68</v>
      </c>
    </row>
    <row r="141" spans="1:1" x14ac:dyDescent="0.3">
      <c r="A141" t="s">
        <v>69</v>
      </c>
    </row>
    <row r="143" spans="1:1" x14ac:dyDescent="0.3">
      <c r="A143" t="s">
        <v>70</v>
      </c>
    </row>
    <row r="144" spans="1:1" x14ac:dyDescent="0.3">
      <c r="A144" t="s">
        <v>71</v>
      </c>
    </row>
    <row r="146" spans="1:1" x14ac:dyDescent="0.3">
      <c r="A146" t="s">
        <v>72</v>
      </c>
    </row>
    <row r="147" spans="1:1" x14ac:dyDescent="0.3">
      <c r="A147" t="s">
        <v>73</v>
      </c>
    </row>
    <row r="149" spans="1:1" x14ac:dyDescent="0.3">
      <c r="A149" t="s">
        <v>74</v>
      </c>
    </row>
    <row r="151" spans="1:1" x14ac:dyDescent="0.3">
      <c r="A151" t="s">
        <v>75</v>
      </c>
    </row>
    <row r="153" spans="1:1" x14ac:dyDescent="0.3">
      <c r="A153" t="s">
        <v>76</v>
      </c>
    </row>
    <row r="154" spans="1:1" x14ac:dyDescent="0.3">
      <c r="A154" t="s">
        <v>77</v>
      </c>
    </row>
    <row r="156" spans="1:1" x14ac:dyDescent="0.3">
      <c r="A156" t="s">
        <v>78</v>
      </c>
    </row>
    <row r="157" spans="1:1" x14ac:dyDescent="0.3">
      <c r="A157" t="s">
        <v>79</v>
      </c>
    </row>
    <row r="159" spans="1:1" x14ac:dyDescent="0.3">
      <c r="A159" t="s">
        <v>80</v>
      </c>
    </row>
    <row r="160" spans="1:1" x14ac:dyDescent="0.3">
      <c r="A160" t="s">
        <v>81</v>
      </c>
    </row>
    <row r="162" spans="1:1" x14ac:dyDescent="0.3">
      <c r="A162" t="s">
        <v>82</v>
      </c>
    </row>
    <row r="163" spans="1:1" x14ac:dyDescent="0.3">
      <c r="A163" t="s">
        <v>83</v>
      </c>
    </row>
    <row r="165" spans="1:1" x14ac:dyDescent="0.3">
      <c r="A165" t="s">
        <v>84</v>
      </c>
    </row>
    <row r="166" spans="1:1" x14ac:dyDescent="0.3">
      <c r="A166" t="s">
        <v>85</v>
      </c>
    </row>
    <row r="168" spans="1:1" x14ac:dyDescent="0.3">
      <c r="A168" t="s">
        <v>86</v>
      </c>
    </row>
    <row r="169" spans="1:1" x14ac:dyDescent="0.3">
      <c r="A169" t="s">
        <v>87</v>
      </c>
    </row>
    <row r="171" spans="1:1" x14ac:dyDescent="0.3">
      <c r="A171" t="s">
        <v>236</v>
      </c>
    </row>
    <row r="172" spans="1:1" x14ac:dyDescent="0.3">
      <c r="A172" t="s">
        <v>159</v>
      </c>
    </row>
    <row r="174" spans="1:1" x14ac:dyDescent="0.3">
      <c r="A174" t="s">
        <v>237</v>
      </c>
    </row>
    <row r="176" spans="1:1" x14ac:dyDescent="0.3">
      <c r="A176" t="s">
        <v>238</v>
      </c>
    </row>
    <row r="178" spans="1:1" x14ac:dyDescent="0.3">
      <c r="A178" t="s">
        <v>239</v>
      </c>
    </row>
    <row r="180" spans="1:1" x14ac:dyDescent="0.3">
      <c r="A180" t="s">
        <v>240</v>
      </c>
    </row>
    <row r="182" spans="1:1" x14ac:dyDescent="0.3">
      <c r="A182" t="s">
        <v>241</v>
      </c>
    </row>
    <row r="184" spans="1:1" x14ac:dyDescent="0.3">
      <c r="A184" t="s">
        <v>242</v>
      </c>
    </row>
    <row r="186" spans="1:1" x14ac:dyDescent="0.3">
      <c r="A186" t="s">
        <v>243</v>
      </c>
    </row>
    <row r="187" spans="1:1" x14ac:dyDescent="0.3">
      <c r="A187" t="s">
        <v>160</v>
      </c>
    </row>
    <row r="189" spans="1:1" x14ac:dyDescent="0.3">
      <c r="A189" t="s">
        <v>244</v>
      </c>
    </row>
    <row r="190" spans="1:1" x14ac:dyDescent="0.3">
      <c r="A190" t="s">
        <v>161</v>
      </c>
    </row>
    <row r="192" spans="1:1" x14ac:dyDescent="0.3">
      <c r="A192" t="s">
        <v>245</v>
      </c>
    </row>
    <row r="194" spans="1:1" x14ac:dyDescent="0.3">
      <c r="A194" t="s">
        <v>246</v>
      </c>
    </row>
    <row r="196" spans="1:1" x14ac:dyDescent="0.3">
      <c r="A196" t="s">
        <v>247</v>
      </c>
    </row>
    <row r="197" spans="1:1" x14ac:dyDescent="0.3">
      <c r="A197" t="s">
        <v>162</v>
      </c>
    </row>
    <row r="199" spans="1:1" x14ac:dyDescent="0.3">
      <c r="A199" t="s">
        <v>248</v>
      </c>
    </row>
    <row r="201" spans="1:1" x14ac:dyDescent="0.3">
      <c r="A201" t="s">
        <v>249</v>
      </c>
    </row>
    <row r="203" spans="1:1" x14ac:dyDescent="0.3">
      <c r="A203" t="s">
        <v>250</v>
      </c>
    </row>
    <row r="204" spans="1:1" x14ac:dyDescent="0.3">
      <c r="A204" t="s">
        <v>251</v>
      </c>
    </row>
    <row r="206" spans="1:1" x14ac:dyDescent="0.3">
      <c r="A206" t="s">
        <v>252</v>
      </c>
    </row>
    <row r="208" spans="1:1" x14ac:dyDescent="0.3">
      <c r="A208" t="s">
        <v>253</v>
      </c>
    </row>
    <row r="210" spans="1:1" x14ac:dyDescent="0.3">
      <c r="A210" t="s">
        <v>254</v>
      </c>
    </row>
    <row r="212" spans="1:1" x14ac:dyDescent="0.3">
      <c r="A212" t="s">
        <v>255</v>
      </c>
    </row>
    <row r="214" spans="1:1" x14ac:dyDescent="0.3">
      <c r="A214" t="s">
        <v>256</v>
      </c>
    </row>
    <row r="215" spans="1:1" x14ac:dyDescent="0.3">
      <c r="A215" t="s">
        <v>257</v>
      </c>
    </row>
    <row r="217" spans="1:1" x14ac:dyDescent="0.3">
      <c r="A217" t="s">
        <v>258</v>
      </c>
    </row>
    <row r="218" spans="1:1" x14ac:dyDescent="0.3">
      <c r="A218" t="s">
        <v>259</v>
      </c>
    </row>
    <row r="220" spans="1:1" x14ac:dyDescent="0.3">
      <c r="A220" t="s">
        <v>260</v>
      </c>
    </row>
    <row r="221" spans="1:1" x14ac:dyDescent="0.3">
      <c r="A221" t="s">
        <v>163</v>
      </c>
    </row>
    <row r="223" spans="1:1" x14ac:dyDescent="0.3">
      <c r="A223" t="s">
        <v>261</v>
      </c>
    </row>
    <row r="224" spans="1:1" x14ac:dyDescent="0.3">
      <c r="A224" t="s">
        <v>262</v>
      </c>
    </row>
    <row r="226" spans="1:1" x14ac:dyDescent="0.3">
      <c r="A226" t="s">
        <v>263</v>
      </c>
    </row>
    <row r="227" spans="1:1" x14ac:dyDescent="0.3">
      <c r="A227" t="s">
        <v>164</v>
      </c>
    </row>
    <row r="229" spans="1:1" x14ac:dyDescent="0.3">
      <c r="A229" t="s">
        <v>264</v>
      </c>
    </row>
    <row r="231" spans="1:1" x14ac:dyDescent="0.3">
      <c r="A231" t="s">
        <v>265</v>
      </c>
    </row>
    <row r="232" spans="1:1" x14ac:dyDescent="0.3">
      <c r="A232" t="s">
        <v>165</v>
      </c>
    </row>
    <row r="234" spans="1:1" x14ac:dyDescent="0.3">
      <c r="A234" t="s">
        <v>266</v>
      </c>
    </row>
    <row r="236" spans="1:1" x14ac:dyDescent="0.3">
      <c r="A236" t="s">
        <v>267</v>
      </c>
    </row>
    <row r="238" spans="1:1" x14ac:dyDescent="0.3">
      <c r="A238" t="s">
        <v>268</v>
      </c>
    </row>
    <row r="240" spans="1:1" x14ac:dyDescent="0.3">
      <c r="A240" t="s">
        <v>269</v>
      </c>
    </row>
    <row r="242" spans="1:1" x14ac:dyDescent="0.3">
      <c r="A242" t="s">
        <v>270</v>
      </c>
    </row>
    <row r="244" spans="1:1" x14ac:dyDescent="0.3">
      <c r="A244" t="s">
        <v>271</v>
      </c>
    </row>
    <row r="245" spans="1:1" x14ac:dyDescent="0.3">
      <c r="A245" t="s">
        <v>166</v>
      </c>
    </row>
    <row r="247" spans="1:1" x14ac:dyDescent="0.3">
      <c r="A247" t="s">
        <v>272</v>
      </c>
    </row>
    <row r="248" spans="1:1" x14ac:dyDescent="0.3">
      <c r="A248" t="s">
        <v>167</v>
      </c>
    </row>
    <row r="250" spans="1:1" x14ac:dyDescent="0.3">
      <c r="A250" t="s">
        <v>273</v>
      </c>
    </row>
    <row r="252" spans="1:1" x14ac:dyDescent="0.3">
      <c r="A252" t="s">
        <v>274</v>
      </c>
    </row>
    <row r="254" spans="1:1" x14ac:dyDescent="0.3">
      <c r="A254" t="s">
        <v>275</v>
      </c>
    </row>
    <row r="255" spans="1:1" x14ac:dyDescent="0.3">
      <c r="A255" t="s">
        <v>168</v>
      </c>
    </row>
    <row r="257" spans="1:1" x14ac:dyDescent="0.3">
      <c r="A257" t="s">
        <v>276</v>
      </c>
    </row>
    <row r="259" spans="1:1" x14ac:dyDescent="0.3">
      <c r="A259" t="s">
        <v>277</v>
      </c>
    </row>
    <row r="260" spans="1:1" x14ac:dyDescent="0.3">
      <c r="A260" t="s">
        <v>278</v>
      </c>
    </row>
    <row r="262" spans="1:1" x14ac:dyDescent="0.3">
      <c r="A262" t="s">
        <v>279</v>
      </c>
    </row>
    <row r="264" spans="1:1" x14ac:dyDescent="0.3">
      <c r="A264" t="s">
        <v>280</v>
      </c>
    </row>
    <row r="265" spans="1:1" x14ac:dyDescent="0.3">
      <c r="A265" t="s">
        <v>169</v>
      </c>
    </row>
    <row r="267" spans="1:1" x14ac:dyDescent="0.3">
      <c r="A267" t="s">
        <v>281</v>
      </c>
    </row>
    <row r="269" spans="1:1" x14ac:dyDescent="0.3">
      <c r="A269" t="s">
        <v>282</v>
      </c>
    </row>
    <row r="271" spans="1:1" x14ac:dyDescent="0.3">
      <c r="A271" t="s">
        <v>283</v>
      </c>
    </row>
    <row r="272" spans="1:1" x14ac:dyDescent="0.3">
      <c r="A272" t="s">
        <v>170</v>
      </c>
    </row>
    <row r="274" spans="1:1" x14ac:dyDescent="0.3">
      <c r="A274" t="s">
        <v>284</v>
      </c>
    </row>
    <row r="275" spans="1:1" x14ac:dyDescent="0.3">
      <c r="A275" t="s">
        <v>171</v>
      </c>
    </row>
    <row r="277" spans="1:1" x14ac:dyDescent="0.3">
      <c r="A277" t="s">
        <v>285</v>
      </c>
    </row>
    <row r="278" spans="1:1" x14ac:dyDescent="0.3">
      <c r="A278" t="s">
        <v>172</v>
      </c>
    </row>
    <row r="280" spans="1:1" x14ac:dyDescent="0.3">
      <c r="A280" t="s">
        <v>286</v>
      </c>
    </row>
    <row r="282" spans="1:1" x14ac:dyDescent="0.3">
      <c r="A282" t="s">
        <v>287</v>
      </c>
    </row>
    <row r="283" spans="1:1" x14ac:dyDescent="0.3">
      <c r="A283" t="s">
        <v>173</v>
      </c>
    </row>
    <row r="285" spans="1:1" x14ac:dyDescent="0.3">
      <c r="A285" t="s">
        <v>288</v>
      </c>
    </row>
    <row r="286" spans="1:1" x14ac:dyDescent="0.3">
      <c r="A286" t="s">
        <v>174</v>
      </c>
    </row>
    <row r="288" spans="1:1" x14ac:dyDescent="0.3">
      <c r="A288" t="s">
        <v>289</v>
      </c>
    </row>
    <row r="289" spans="1:1" x14ac:dyDescent="0.3">
      <c r="A289" t="s">
        <v>290</v>
      </c>
    </row>
    <row r="291" spans="1:1" x14ac:dyDescent="0.3">
      <c r="A291" t="s">
        <v>291</v>
      </c>
    </row>
    <row r="292" spans="1:1" x14ac:dyDescent="0.3">
      <c r="A292" t="s">
        <v>175</v>
      </c>
    </row>
    <row r="294" spans="1:1" x14ac:dyDescent="0.3">
      <c r="A294" t="s">
        <v>292</v>
      </c>
    </row>
    <row r="296" spans="1:1" x14ac:dyDescent="0.3">
      <c r="A296" t="s">
        <v>293</v>
      </c>
    </row>
    <row r="297" spans="1:1" x14ac:dyDescent="0.3">
      <c r="A297" t="s">
        <v>176</v>
      </c>
    </row>
    <row r="299" spans="1:1" x14ac:dyDescent="0.3">
      <c r="A299" t="s">
        <v>294</v>
      </c>
    </row>
    <row r="301" spans="1:1" x14ac:dyDescent="0.3">
      <c r="A301" t="s">
        <v>295</v>
      </c>
    </row>
    <row r="303" spans="1:1" x14ac:dyDescent="0.3">
      <c r="A303" t="s">
        <v>296</v>
      </c>
    </row>
    <row r="305" spans="1:1" x14ac:dyDescent="0.3">
      <c r="A305" t="s">
        <v>297</v>
      </c>
    </row>
    <row r="307" spans="1:1" x14ac:dyDescent="0.3">
      <c r="A307" t="s">
        <v>298</v>
      </c>
    </row>
    <row r="308" spans="1:1" x14ac:dyDescent="0.3">
      <c r="A308" t="s">
        <v>177</v>
      </c>
    </row>
    <row r="310" spans="1:1" x14ac:dyDescent="0.3">
      <c r="A310" t="s">
        <v>299</v>
      </c>
    </row>
    <row r="312" spans="1:1" x14ac:dyDescent="0.3">
      <c r="A312" t="s">
        <v>300</v>
      </c>
    </row>
    <row r="314" spans="1:1" x14ac:dyDescent="0.3">
      <c r="A314" t="s">
        <v>301</v>
      </c>
    </row>
    <row r="316" spans="1:1" x14ac:dyDescent="0.3">
      <c r="A316" t="s">
        <v>302</v>
      </c>
    </row>
    <row r="318" spans="1:1" x14ac:dyDescent="0.3">
      <c r="A318" t="s">
        <v>303</v>
      </c>
    </row>
    <row r="320" spans="1:1" x14ac:dyDescent="0.3">
      <c r="A320" t="s">
        <v>304</v>
      </c>
    </row>
    <row r="321" spans="1:1" x14ac:dyDescent="0.3">
      <c r="A321" t="s">
        <v>305</v>
      </c>
    </row>
    <row r="323" spans="1:1" x14ac:dyDescent="0.3">
      <c r="A323" t="s">
        <v>306</v>
      </c>
    </row>
    <row r="324" spans="1:1" x14ac:dyDescent="0.3">
      <c r="A324" t="s">
        <v>178</v>
      </c>
    </row>
    <row r="326" spans="1:1" x14ac:dyDescent="0.3">
      <c r="A326" t="s">
        <v>307</v>
      </c>
    </row>
    <row r="327" spans="1:1" x14ac:dyDescent="0.3">
      <c r="A327" t="s">
        <v>179</v>
      </c>
    </row>
    <row r="329" spans="1:1" x14ac:dyDescent="0.3">
      <c r="A329" t="s">
        <v>308</v>
      </c>
    </row>
    <row r="330" spans="1:1" x14ac:dyDescent="0.3">
      <c r="A330" t="s">
        <v>309</v>
      </c>
    </row>
    <row r="332" spans="1:1" x14ac:dyDescent="0.3">
      <c r="A332" t="s">
        <v>310</v>
      </c>
    </row>
    <row r="334" spans="1:1" x14ac:dyDescent="0.3">
      <c r="A334" t="s">
        <v>311</v>
      </c>
    </row>
    <row r="336" spans="1:1" x14ac:dyDescent="0.3">
      <c r="A336" t="s">
        <v>312</v>
      </c>
    </row>
    <row r="338" spans="1:1" x14ac:dyDescent="0.3">
      <c r="A338" t="s">
        <v>313</v>
      </c>
    </row>
    <row r="339" spans="1:1" x14ac:dyDescent="0.3">
      <c r="A339" t="s">
        <v>314</v>
      </c>
    </row>
    <row r="341" spans="1:1" x14ac:dyDescent="0.3">
      <c r="A341" t="s">
        <v>315</v>
      </c>
    </row>
    <row r="343" spans="1:1" x14ac:dyDescent="0.3">
      <c r="A343" t="s">
        <v>316</v>
      </c>
    </row>
    <row r="344" spans="1:1" x14ac:dyDescent="0.3">
      <c r="A344" t="s">
        <v>180</v>
      </c>
    </row>
    <row r="346" spans="1:1" x14ac:dyDescent="0.3">
      <c r="A346" t="s">
        <v>317</v>
      </c>
    </row>
    <row r="348" spans="1:1" x14ac:dyDescent="0.3">
      <c r="A348" t="s">
        <v>318</v>
      </c>
    </row>
    <row r="349" spans="1:1" x14ac:dyDescent="0.3">
      <c r="A349" t="s">
        <v>181</v>
      </c>
    </row>
    <row r="351" spans="1:1" x14ac:dyDescent="0.3">
      <c r="A351" t="s">
        <v>319</v>
      </c>
    </row>
    <row r="353" spans="1:1" x14ac:dyDescent="0.3">
      <c r="A353" t="s">
        <v>320</v>
      </c>
    </row>
    <row r="355" spans="1:1" x14ac:dyDescent="0.3">
      <c r="A355" t="s">
        <v>321</v>
      </c>
    </row>
    <row r="356" spans="1:1" x14ac:dyDescent="0.3">
      <c r="A356" t="s">
        <v>322</v>
      </c>
    </row>
    <row r="358" spans="1:1" x14ac:dyDescent="0.3">
      <c r="A358" t="s">
        <v>323</v>
      </c>
    </row>
    <row r="359" spans="1:1" x14ac:dyDescent="0.3">
      <c r="A359" t="s">
        <v>182</v>
      </c>
    </row>
    <row r="361" spans="1:1" x14ac:dyDescent="0.3">
      <c r="A361" t="s">
        <v>324</v>
      </c>
    </row>
    <row r="363" spans="1:1" x14ac:dyDescent="0.3">
      <c r="A363" t="s">
        <v>325</v>
      </c>
    </row>
    <row r="365" spans="1:1" x14ac:dyDescent="0.3">
      <c r="A365" t="s">
        <v>326</v>
      </c>
    </row>
    <row r="367" spans="1:1" x14ac:dyDescent="0.3">
      <c r="A367" t="s">
        <v>327</v>
      </c>
    </row>
    <row r="369" spans="1:1" x14ac:dyDescent="0.3">
      <c r="A369" t="s">
        <v>328</v>
      </c>
    </row>
    <row r="371" spans="1:1" x14ac:dyDescent="0.3">
      <c r="A371" t="s">
        <v>329</v>
      </c>
    </row>
    <row r="373" spans="1:1" x14ac:dyDescent="0.3">
      <c r="A373" t="s">
        <v>330</v>
      </c>
    </row>
    <row r="374" spans="1:1" x14ac:dyDescent="0.3">
      <c r="A374" t="s">
        <v>331</v>
      </c>
    </row>
    <row r="376" spans="1:1" x14ac:dyDescent="0.3">
      <c r="A376" t="s">
        <v>332</v>
      </c>
    </row>
    <row r="377" spans="1:1" x14ac:dyDescent="0.3">
      <c r="A377" t="s">
        <v>183</v>
      </c>
    </row>
    <row r="379" spans="1:1" x14ac:dyDescent="0.3">
      <c r="A379" t="s">
        <v>333</v>
      </c>
    </row>
    <row r="380" spans="1:1" x14ac:dyDescent="0.3">
      <c r="A380" t="s">
        <v>184</v>
      </c>
    </row>
    <row r="382" spans="1:1" x14ac:dyDescent="0.3">
      <c r="A382" t="s">
        <v>334</v>
      </c>
    </row>
    <row r="384" spans="1:1" x14ac:dyDescent="0.3">
      <c r="A384" t="s">
        <v>335</v>
      </c>
    </row>
    <row r="386" spans="1:1" x14ac:dyDescent="0.3">
      <c r="A386" t="s">
        <v>336</v>
      </c>
    </row>
    <row r="387" spans="1:1" x14ac:dyDescent="0.3">
      <c r="A387" t="s">
        <v>185</v>
      </c>
    </row>
    <row r="389" spans="1:1" x14ac:dyDescent="0.3">
      <c r="A389" t="s">
        <v>337</v>
      </c>
    </row>
    <row r="390" spans="1:1" x14ac:dyDescent="0.3">
      <c r="A390" t="s">
        <v>186</v>
      </c>
    </row>
    <row r="392" spans="1:1" x14ac:dyDescent="0.3">
      <c r="A392" t="s">
        <v>338</v>
      </c>
    </row>
    <row r="394" spans="1:1" x14ac:dyDescent="0.3">
      <c r="A394" t="s">
        <v>339</v>
      </c>
    </row>
    <row r="395" spans="1:1" x14ac:dyDescent="0.3">
      <c r="A395" t="s">
        <v>340</v>
      </c>
    </row>
    <row r="397" spans="1:1" x14ac:dyDescent="0.3">
      <c r="A397" t="s">
        <v>341</v>
      </c>
    </row>
    <row r="399" spans="1:1" x14ac:dyDescent="0.3">
      <c r="A399" t="s">
        <v>342</v>
      </c>
    </row>
    <row r="401" spans="1:1" x14ac:dyDescent="0.3">
      <c r="A401" t="s">
        <v>343</v>
      </c>
    </row>
    <row r="403" spans="1:1" x14ac:dyDescent="0.3">
      <c r="A403" t="s">
        <v>344</v>
      </c>
    </row>
    <row r="405" spans="1:1" x14ac:dyDescent="0.3">
      <c r="A405" t="s">
        <v>345</v>
      </c>
    </row>
    <row r="407" spans="1:1" x14ac:dyDescent="0.3">
      <c r="A407" t="s">
        <v>346</v>
      </c>
    </row>
    <row r="408" spans="1:1" x14ac:dyDescent="0.3">
      <c r="A408" t="s">
        <v>347</v>
      </c>
    </row>
    <row r="410" spans="1:1" x14ac:dyDescent="0.3">
      <c r="A410" t="s">
        <v>348</v>
      </c>
    </row>
    <row r="412" spans="1:1" x14ac:dyDescent="0.3">
      <c r="A412" t="s">
        <v>349</v>
      </c>
    </row>
    <row r="414" spans="1:1" x14ac:dyDescent="0.3">
      <c r="A414" t="s">
        <v>350</v>
      </c>
    </row>
    <row r="416" spans="1:1" x14ac:dyDescent="0.3">
      <c r="A416" t="s">
        <v>351</v>
      </c>
    </row>
    <row r="417" spans="1:1" x14ac:dyDescent="0.3">
      <c r="A417" t="s">
        <v>352</v>
      </c>
    </row>
    <row r="419" spans="1:1" x14ac:dyDescent="0.3">
      <c r="A419" t="s">
        <v>353</v>
      </c>
    </row>
    <row r="421" spans="1:1" x14ac:dyDescent="0.3">
      <c r="A421" t="s">
        <v>354</v>
      </c>
    </row>
    <row r="422" spans="1:1" x14ac:dyDescent="0.3">
      <c r="A422" t="s">
        <v>187</v>
      </c>
    </row>
    <row r="424" spans="1:1" x14ac:dyDescent="0.3">
      <c r="A424" t="s">
        <v>355</v>
      </c>
    </row>
    <row r="426" spans="1:1" x14ac:dyDescent="0.3">
      <c r="A426" t="s">
        <v>356</v>
      </c>
    </row>
    <row r="428" spans="1:1" x14ac:dyDescent="0.3">
      <c r="A428" t="s">
        <v>357</v>
      </c>
    </row>
    <row r="430" spans="1:1" x14ac:dyDescent="0.3">
      <c r="A430" t="s">
        <v>358</v>
      </c>
    </row>
    <row r="431" spans="1:1" x14ac:dyDescent="0.3">
      <c r="A431" t="s">
        <v>359</v>
      </c>
    </row>
    <row r="433" spans="1:1" x14ac:dyDescent="0.3">
      <c r="A433" t="s">
        <v>360</v>
      </c>
    </row>
    <row r="435" spans="1:1" x14ac:dyDescent="0.3">
      <c r="A435" t="s">
        <v>361</v>
      </c>
    </row>
    <row r="436" spans="1:1" x14ac:dyDescent="0.3">
      <c r="A436" t="s">
        <v>188</v>
      </c>
    </row>
    <row r="438" spans="1:1" x14ac:dyDescent="0.3">
      <c r="A438" t="s">
        <v>362</v>
      </c>
    </row>
    <row r="439" spans="1:1" x14ac:dyDescent="0.3">
      <c r="A439" t="s">
        <v>189</v>
      </c>
    </row>
    <row r="441" spans="1:1" x14ac:dyDescent="0.3">
      <c r="A441" t="s">
        <v>363</v>
      </c>
    </row>
    <row r="442" spans="1:1" x14ac:dyDescent="0.3">
      <c r="A442" t="s">
        <v>190</v>
      </c>
    </row>
    <row r="444" spans="1:1" x14ac:dyDescent="0.3">
      <c r="A444" t="s">
        <v>364</v>
      </c>
    </row>
    <row r="445" spans="1:1" x14ac:dyDescent="0.3">
      <c r="A445" t="s">
        <v>191</v>
      </c>
    </row>
    <row r="447" spans="1:1" x14ac:dyDescent="0.3">
      <c r="A447" t="s">
        <v>365</v>
      </c>
    </row>
    <row r="448" spans="1:1" x14ac:dyDescent="0.3">
      <c r="A448" t="s">
        <v>192</v>
      </c>
    </row>
    <row r="450" spans="1:1" x14ac:dyDescent="0.3">
      <c r="A450" t="s">
        <v>366</v>
      </c>
    </row>
    <row r="452" spans="1:1" x14ac:dyDescent="0.3">
      <c r="A452" t="s">
        <v>367</v>
      </c>
    </row>
    <row r="453" spans="1:1" x14ac:dyDescent="0.3">
      <c r="A453" t="s">
        <v>193</v>
      </c>
    </row>
    <row r="455" spans="1:1" x14ac:dyDescent="0.3">
      <c r="A455" t="s">
        <v>368</v>
      </c>
    </row>
    <row r="457" spans="1:1" x14ac:dyDescent="0.3">
      <c r="A457" t="s">
        <v>369</v>
      </c>
    </row>
    <row r="458" spans="1:1" x14ac:dyDescent="0.3">
      <c r="A458" t="s">
        <v>194</v>
      </c>
    </row>
    <row r="460" spans="1:1" x14ac:dyDescent="0.3">
      <c r="A460" t="s">
        <v>370</v>
      </c>
    </row>
    <row r="462" spans="1:1" x14ac:dyDescent="0.3">
      <c r="A462" t="s">
        <v>371</v>
      </c>
    </row>
    <row r="464" spans="1:1" x14ac:dyDescent="0.3">
      <c r="A464" t="s">
        <v>372</v>
      </c>
    </row>
    <row r="465" spans="1:1" x14ac:dyDescent="0.3">
      <c r="A465" t="s">
        <v>195</v>
      </c>
    </row>
    <row r="467" spans="1:1" x14ac:dyDescent="0.3">
      <c r="A467" t="s">
        <v>373</v>
      </c>
    </row>
    <row r="469" spans="1:1" x14ac:dyDescent="0.3">
      <c r="A469" t="s">
        <v>374</v>
      </c>
    </row>
    <row r="470" spans="1:1" x14ac:dyDescent="0.3">
      <c r="A470" t="s">
        <v>375</v>
      </c>
    </row>
    <row r="472" spans="1:1" x14ac:dyDescent="0.3">
      <c r="A472" t="s">
        <v>376</v>
      </c>
    </row>
    <row r="474" spans="1:1" x14ac:dyDescent="0.3">
      <c r="A474" t="s">
        <v>377</v>
      </c>
    </row>
    <row r="475" spans="1:1" x14ac:dyDescent="0.3">
      <c r="A475" t="s">
        <v>196</v>
      </c>
    </row>
    <row r="477" spans="1:1" x14ac:dyDescent="0.3">
      <c r="A477" t="s">
        <v>378</v>
      </c>
    </row>
    <row r="478" spans="1:1" x14ac:dyDescent="0.3">
      <c r="A478" t="s">
        <v>379</v>
      </c>
    </row>
    <row r="480" spans="1:1" x14ac:dyDescent="0.3">
      <c r="A480" t="s">
        <v>380</v>
      </c>
    </row>
    <row r="483" spans="1:1" x14ac:dyDescent="0.3">
      <c r="A483" t="s">
        <v>381</v>
      </c>
    </row>
    <row r="484" spans="1:1" x14ac:dyDescent="0.3">
      <c r="A484" t="s">
        <v>382</v>
      </c>
    </row>
    <row r="486" spans="1:1" x14ac:dyDescent="0.3">
      <c r="A486" t="s">
        <v>383</v>
      </c>
    </row>
    <row r="487" spans="1:1" x14ac:dyDescent="0.3">
      <c r="A487" t="s">
        <v>197</v>
      </c>
    </row>
    <row r="489" spans="1:1" x14ac:dyDescent="0.3">
      <c r="A489" t="s">
        <v>384</v>
      </c>
    </row>
    <row r="490" spans="1:1" x14ac:dyDescent="0.3">
      <c r="A490" t="s">
        <v>198</v>
      </c>
    </row>
    <row r="492" spans="1:1" x14ac:dyDescent="0.3">
      <c r="A492" t="s">
        <v>385</v>
      </c>
    </row>
    <row r="493" spans="1:1" x14ac:dyDescent="0.3">
      <c r="A493" t="s">
        <v>199</v>
      </c>
    </row>
    <row r="495" spans="1:1" x14ac:dyDescent="0.3">
      <c r="A495" t="s">
        <v>386</v>
      </c>
    </row>
    <row r="497" spans="1:1" x14ac:dyDescent="0.3">
      <c r="A497" t="s">
        <v>387</v>
      </c>
    </row>
    <row r="499" spans="1:1" x14ac:dyDescent="0.3">
      <c r="A499" t="s">
        <v>388</v>
      </c>
    </row>
    <row r="500" spans="1:1" x14ac:dyDescent="0.3">
      <c r="A500" t="s">
        <v>200</v>
      </c>
    </row>
    <row r="502" spans="1:1" x14ac:dyDescent="0.3">
      <c r="A502" t="s">
        <v>389</v>
      </c>
    </row>
    <row r="503" spans="1:1" x14ac:dyDescent="0.3">
      <c r="A503" t="s">
        <v>201</v>
      </c>
    </row>
    <row r="505" spans="1:1" x14ac:dyDescent="0.3">
      <c r="A505" t="s">
        <v>390</v>
      </c>
    </row>
    <row r="507" spans="1:1" x14ac:dyDescent="0.3">
      <c r="A507" t="s">
        <v>391</v>
      </c>
    </row>
    <row r="509" spans="1:1" x14ac:dyDescent="0.3">
      <c r="A509" t="s">
        <v>392</v>
      </c>
    </row>
    <row r="511" spans="1:1" x14ac:dyDescent="0.3">
      <c r="A511" t="s">
        <v>393</v>
      </c>
    </row>
    <row r="513" spans="1:1" x14ac:dyDescent="0.3">
      <c r="A513" t="s">
        <v>394</v>
      </c>
    </row>
    <row r="514" spans="1:1" x14ac:dyDescent="0.3">
      <c r="A514" t="s">
        <v>202</v>
      </c>
    </row>
    <row r="516" spans="1:1" x14ac:dyDescent="0.3">
      <c r="A516" t="s">
        <v>395</v>
      </c>
    </row>
    <row r="518" spans="1:1" x14ac:dyDescent="0.3">
      <c r="A518" t="s">
        <v>396</v>
      </c>
    </row>
    <row r="520" spans="1:1" x14ac:dyDescent="0.3">
      <c r="A520" t="s">
        <v>397</v>
      </c>
    </row>
    <row r="522" spans="1:1" x14ac:dyDescent="0.3">
      <c r="A522" t="s">
        <v>398</v>
      </c>
    </row>
    <row r="524" spans="1:1" x14ac:dyDescent="0.3">
      <c r="A524" t="s">
        <v>399</v>
      </c>
    </row>
    <row r="526" spans="1:1" x14ac:dyDescent="0.3">
      <c r="A526" t="s">
        <v>400</v>
      </c>
    </row>
    <row r="527" spans="1:1" x14ac:dyDescent="0.3">
      <c r="A527" t="s">
        <v>203</v>
      </c>
    </row>
    <row r="529" spans="1:1" x14ac:dyDescent="0.3">
      <c r="A529" t="s">
        <v>401</v>
      </c>
    </row>
    <row r="530" spans="1:1" x14ac:dyDescent="0.3">
      <c r="A530" t="s">
        <v>402</v>
      </c>
    </row>
    <row r="532" spans="1:1" x14ac:dyDescent="0.3">
      <c r="A532" t="s">
        <v>403</v>
      </c>
    </row>
    <row r="534" spans="1:1" x14ac:dyDescent="0.3">
      <c r="A534" t="s">
        <v>404</v>
      </c>
    </row>
    <row r="535" spans="1:1" x14ac:dyDescent="0.3">
      <c r="A535" t="s">
        <v>405</v>
      </c>
    </row>
    <row r="537" spans="1:1" x14ac:dyDescent="0.3">
      <c r="A537" t="s">
        <v>406</v>
      </c>
    </row>
    <row r="538" spans="1:1" x14ac:dyDescent="0.3">
      <c r="A538" t="s">
        <v>204</v>
      </c>
    </row>
    <row r="540" spans="1:1" x14ac:dyDescent="0.3">
      <c r="A540" t="s">
        <v>407</v>
      </c>
    </row>
    <row r="542" spans="1:1" x14ac:dyDescent="0.3">
      <c r="A542" t="s">
        <v>408</v>
      </c>
    </row>
    <row r="543" spans="1:1" x14ac:dyDescent="0.3">
      <c r="A543" t="s">
        <v>205</v>
      </c>
    </row>
    <row r="545" spans="1:1" x14ac:dyDescent="0.3">
      <c r="A545" t="s">
        <v>409</v>
      </c>
    </row>
    <row r="546" spans="1:1" x14ac:dyDescent="0.3">
      <c r="A546" t="s">
        <v>206</v>
      </c>
    </row>
    <row r="548" spans="1:1" x14ac:dyDescent="0.3">
      <c r="A548" t="s">
        <v>410</v>
      </c>
    </row>
    <row r="550" spans="1:1" x14ac:dyDescent="0.3">
      <c r="A550" t="s">
        <v>411</v>
      </c>
    </row>
    <row r="552" spans="1:1" x14ac:dyDescent="0.3">
      <c r="A552" t="s">
        <v>412</v>
      </c>
    </row>
    <row r="554" spans="1:1" x14ac:dyDescent="0.3">
      <c r="A554" t="s">
        <v>413</v>
      </c>
    </row>
    <row r="556" spans="1:1" x14ac:dyDescent="0.3">
      <c r="A556" t="s">
        <v>414</v>
      </c>
    </row>
    <row r="558" spans="1:1" x14ac:dyDescent="0.3">
      <c r="A558" t="s">
        <v>415</v>
      </c>
    </row>
    <row r="560" spans="1:1" x14ac:dyDescent="0.3">
      <c r="A560" t="s">
        <v>416</v>
      </c>
    </row>
    <row r="562" spans="1:1" x14ac:dyDescent="0.3">
      <c r="A562" t="s">
        <v>417</v>
      </c>
    </row>
    <row r="564" spans="1:1" x14ac:dyDescent="0.3">
      <c r="A564" t="s">
        <v>418</v>
      </c>
    </row>
    <row r="566" spans="1:1" x14ac:dyDescent="0.3">
      <c r="A566" t="s">
        <v>419</v>
      </c>
    </row>
    <row r="567" spans="1:1" x14ac:dyDescent="0.3">
      <c r="A567" t="s">
        <v>207</v>
      </c>
    </row>
    <row r="569" spans="1:1" x14ac:dyDescent="0.3">
      <c r="A569" t="s">
        <v>420</v>
      </c>
    </row>
    <row r="571" spans="1:1" x14ac:dyDescent="0.3">
      <c r="A571" t="s">
        <v>421</v>
      </c>
    </row>
    <row r="572" spans="1:1" x14ac:dyDescent="0.3">
      <c r="A572" t="s">
        <v>208</v>
      </c>
    </row>
    <row r="574" spans="1:1" x14ac:dyDescent="0.3">
      <c r="A574" t="s">
        <v>422</v>
      </c>
    </row>
    <row r="575" spans="1:1" x14ac:dyDescent="0.3">
      <c r="A575" t="s">
        <v>209</v>
      </c>
    </row>
    <row r="577" spans="1:1" x14ac:dyDescent="0.3">
      <c r="A577" t="s">
        <v>423</v>
      </c>
    </row>
    <row r="578" spans="1:1" x14ac:dyDescent="0.3">
      <c r="A578" t="s">
        <v>210</v>
      </c>
    </row>
    <row r="580" spans="1:1" x14ac:dyDescent="0.3">
      <c r="A580" t="s">
        <v>424</v>
      </c>
    </row>
    <row r="582" spans="1:1" x14ac:dyDescent="0.3">
      <c r="A582" t="s">
        <v>425</v>
      </c>
    </row>
    <row r="584" spans="1:1" x14ac:dyDescent="0.3">
      <c r="A584" t="s">
        <v>426</v>
      </c>
    </row>
    <row r="586" spans="1:1" x14ac:dyDescent="0.3">
      <c r="A586" t="s">
        <v>427</v>
      </c>
    </row>
    <row r="588" spans="1:1" x14ac:dyDescent="0.3">
      <c r="A588" t="s">
        <v>428</v>
      </c>
    </row>
    <row r="590" spans="1:1" x14ac:dyDescent="0.3">
      <c r="A590" t="s">
        <v>429</v>
      </c>
    </row>
    <row r="592" spans="1:1" x14ac:dyDescent="0.3">
      <c r="A592" t="s">
        <v>430</v>
      </c>
    </row>
    <row r="593" spans="1:1" x14ac:dyDescent="0.3">
      <c r="A593" t="s">
        <v>211</v>
      </c>
    </row>
    <row r="595" spans="1:1" x14ac:dyDescent="0.3">
      <c r="A595" t="s">
        <v>431</v>
      </c>
    </row>
    <row r="597" spans="1:1" x14ac:dyDescent="0.3">
      <c r="A597" t="s">
        <v>432</v>
      </c>
    </row>
    <row r="599" spans="1:1" x14ac:dyDescent="0.3">
      <c r="A599" t="s">
        <v>433</v>
      </c>
    </row>
    <row r="600" spans="1:1" x14ac:dyDescent="0.3">
      <c r="A600" t="s">
        <v>212</v>
      </c>
    </row>
    <row r="602" spans="1:1" x14ac:dyDescent="0.3">
      <c r="A602" t="s">
        <v>434</v>
      </c>
    </row>
    <row r="604" spans="1:1" x14ac:dyDescent="0.3">
      <c r="A604" t="s">
        <v>435</v>
      </c>
    </row>
    <row r="605" spans="1:1" x14ac:dyDescent="0.3">
      <c r="A605" t="s">
        <v>436</v>
      </c>
    </row>
    <row r="607" spans="1:1" x14ac:dyDescent="0.3">
      <c r="A607" t="s">
        <v>437</v>
      </c>
    </row>
    <row r="609" spans="1:1" x14ac:dyDescent="0.3">
      <c r="A609" t="s">
        <v>438</v>
      </c>
    </row>
    <row r="610" spans="1:1" x14ac:dyDescent="0.3">
      <c r="A610" t="s">
        <v>439</v>
      </c>
    </row>
    <row r="612" spans="1:1" x14ac:dyDescent="0.3">
      <c r="A612" t="s">
        <v>440</v>
      </c>
    </row>
    <row r="613" spans="1:1" x14ac:dyDescent="0.3">
      <c r="A613" t="s">
        <v>213</v>
      </c>
    </row>
    <row r="615" spans="1:1" x14ac:dyDescent="0.3">
      <c r="A615" t="s">
        <v>441</v>
      </c>
    </row>
    <row r="617" spans="1:1" x14ac:dyDescent="0.3">
      <c r="A617" t="s">
        <v>442</v>
      </c>
    </row>
    <row r="619" spans="1:1" x14ac:dyDescent="0.3">
      <c r="A619" t="s">
        <v>443</v>
      </c>
    </row>
    <row r="621" spans="1:1" x14ac:dyDescent="0.3">
      <c r="A621" t="s">
        <v>444</v>
      </c>
    </row>
    <row r="623" spans="1:1" x14ac:dyDescent="0.3">
      <c r="A623" t="s">
        <v>445</v>
      </c>
    </row>
    <row r="625" spans="1:1" x14ac:dyDescent="0.3">
      <c r="A625" t="s">
        <v>446</v>
      </c>
    </row>
    <row r="627" spans="1:1" x14ac:dyDescent="0.3">
      <c r="A627" t="s">
        <v>447</v>
      </c>
    </row>
    <row r="629" spans="1:1" x14ac:dyDescent="0.3">
      <c r="A629" t="s">
        <v>448</v>
      </c>
    </row>
    <row r="630" spans="1:1" x14ac:dyDescent="0.3">
      <c r="A630" t="s">
        <v>214</v>
      </c>
    </row>
    <row r="632" spans="1:1" x14ac:dyDescent="0.3">
      <c r="A632" t="s">
        <v>449</v>
      </c>
    </row>
    <row r="634" spans="1:1" x14ac:dyDescent="0.3">
      <c r="A634" t="s">
        <v>450</v>
      </c>
    </row>
    <row r="636" spans="1:1" x14ac:dyDescent="0.3">
      <c r="A636" t="s">
        <v>451</v>
      </c>
    </row>
    <row r="638" spans="1:1" x14ac:dyDescent="0.3">
      <c r="A638" t="s">
        <v>452</v>
      </c>
    </row>
    <row r="640" spans="1:1" x14ac:dyDescent="0.3">
      <c r="A640" t="s">
        <v>453</v>
      </c>
    </row>
    <row r="642" spans="1:1" x14ac:dyDescent="0.3">
      <c r="A642" t="s">
        <v>454</v>
      </c>
    </row>
    <row r="644" spans="1:1" x14ac:dyDescent="0.3">
      <c r="A644" t="s">
        <v>455</v>
      </c>
    </row>
    <row r="645" spans="1:1" x14ac:dyDescent="0.3">
      <c r="A645" t="s">
        <v>215</v>
      </c>
    </row>
    <row r="647" spans="1:1" x14ac:dyDescent="0.3">
      <c r="A647" t="s">
        <v>456</v>
      </c>
    </row>
    <row r="648" spans="1:1" x14ac:dyDescent="0.3">
      <c r="A648" t="s">
        <v>216</v>
      </c>
    </row>
    <row r="650" spans="1:1" x14ac:dyDescent="0.3">
      <c r="A650" t="s">
        <v>457</v>
      </c>
    </row>
    <row r="651" spans="1:1" x14ac:dyDescent="0.3">
      <c r="A651" t="s">
        <v>458</v>
      </c>
    </row>
    <row r="653" spans="1:1" x14ac:dyDescent="0.3">
      <c r="A653" t="s">
        <v>459</v>
      </c>
    </row>
    <row r="654" spans="1:1" x14ac:dyDescent="0.3">
      <c r="A654" t="s">
        <v>217</v>
      </c>
    </row>
    <row r="656" spans="1:1" x14ac:dyDescent="0.3">
      <c r="A656" t="s">
        <v>460</v>
      </c>
    </row>
    <row r="658" spans="1:1" x14ac:dyDescent="0.3">
      <c r="A658" t="s">
        <v>461</v>
      </c>
    </row>
    <row r="660" spans="1:1" x14ac:dyDescent="0.3">
      <c r="A660" t="s">
        <v>462</v>
      </c>
    </row>
    <row r="661" spans="1:1" x14ac:dyDescent="0.3">
      <c r="A661" t="s">
        <v>218</v>
      </c>
    </row>
    <row r="663" spans="1:1" x14ac:dyDescent="0.3">
      <c r="A663" t="s">
        <v>463</v>
      </c>
    </row>
    <row r="665" spans="1:1" x14ac:dyDescent="0.3">
      <c r="A665" t="s">
        <v>464</v>
      </c>
    </row>
    <row r="666" spans="1:1" x14ac:dyDescent="0.3">
      <c r="A666" t="s">
        <v>219</v>
      </c>
    </row>
    <row r="668" spans="1:1" x14ac:dyDescent="0.3">
      <c r="A668" t="s">
        <v>465</v>
      </c>
    </row>
    <row r="670" spans="1:1" x14ac:dyDescent="0.3">
      <c r="A670" t="s">
        <v>466</v>
      </c>
    </row>
    <row r="672" spans="1:1" x14ac:dyDescent="0.3">
      <c r="A672" t="s">
        <v>467</v>
      </c>
    </row>
    <row r="674" spans="1:1" x14ac:dyDescent="0.3">
      <c r="A674" t="s">
        <v>468</v>
      </c>
    </row>
    <row r="676" spans="1:1" x14ac:dyDescent="0.3">
      <c r="A676" t="s">
        <v>469</v>
      </c>
    </row>
    <row r="678" spans="1:1" x14ac:dyDescent="0.3">
      <c r="A678" t="s">
        <v>470</v>
      </c>
    </row>
    <row r="679" spans="1:1" x14ac:dyDescent="0.3">
      <c r="A679" t="s">
        <v>220</v>
      </c>
    </row>
    <row r="681" spans="1:1" x14ac:dyDescent="0.3">
      <c r="A681" t="s">
        <v>471</v>
      </c>
    </row>
    <row r="683" spans="1:1" x14ac:dyDescent="0.3">
      <c r="A683" t="s">
        <v>472</v>
      </c>
    </row>
    <row r="685" spans="1:1" x14ac:dyDescent="0.3">
      <c r="A685" t="s">
        <v>473</v>
      </c>
    </row>
    <row r="686" spans="1:1" x14ac:dyDescent="0.3">
      <c r="A686" t="s">
        <v>221</v>
      </c>
    </row>
    <row r="688" spans="1:1" x14ac:dyDescent="0.3">
      <c r="A688" t="s">
        <v>474</v>
      </c>
    </row>
    <row r="690" spans="1:1" x14ac:dyDescent="0.3">
      <c r="A690" t="s">
        <v>475</v>
      </c>
    </row>
    <row r="691" spans="1:1" x14ac:dyDescent="0.3">
      <c r="A691" t="s">
        <v>222</v>
      </c>
    </row>
    <row r="693" spans="1:1" x14ac:dyDescent="0.3">
      <c r="A693" t="s">
        <v>476</v>
      </c>
    </row>
    <row r="695" spans="1:1" x14ac:dyDescent="0.3">
      <c r="A695" t="s">
        <v>477</v>
      </c>
    </row>
    <row r="696" spans="1:1" x14ac:dyDescent="0.3">
      <c r="A696" t="s">
        <v>223</v>
      </c>
    </row>
    <row r="698" spans="1:1" x14ac:dyDescent="0.3">
      <c r="A698" t="s">
        <v>478</v>
      </c>
    </row>
    <row r="699" spans="1:1" x14ac:dyDescent="0.3">
      <c r="A699" t="s">
        <v>479</v>
      </c>
    </row>
    <row r="701" spans="1:1" x14ac:dyDescent="0.3">
      <c r="A701" t="s">
        <v>480</v>
      </c>
    </row>
    <row r="703" spans="1:1" x14ac:dyDescent="0.3">
      <c r="A703" t="s">
        <v>481</v>
      </c>
    </row>
    <row r="704" spans="1:1" x14ac:dyDescent="0.3">
      <c r="A704" t="s">
        <v>482</v>
      </c>
    </row>
    <row r="706" spans="1:1" x14ac:dyDescent="0.3">
      <c r="A706" t="s">
        <v>483</v>
      </c>
    </row>
    <row r="707" spans="1:1" x14ac:dyDescent="0.3">
      <c r="A707" t="s">
        <v>224</v>
      </c>
    </row>
    <row r="709" spans="1:1" x14ac:dyDescent="0.3">
      <c r="A709" t="s">
        <v>484</v>
      </c>
    </row>
    <row r="711" spans="1:1" x14ac:dyDescent="0.3">
      <c r="A711" t="s">
        <v>485</v>
      </c>
    </row>
    <row r="713" spans="1:1" x14ac:dyDescent="0.3">
      <c r="A713" t="s">
        <v>486</v>
      </c>
    </row>
    <row r="714" spans="1:1" x14ac:dyDescent="0.3">
      <c r="A714" t="s">
        <v>487</v>
      </c>
    </row>
    <row r="716" spans="1:1" x14ac:dyDescent="0.3">
      <c r="A716" t="s">
        <v>488</v>
      </c>
    </row>
    <row r="717" spans="1:1" x14ac:dyDescent="0.3">
      <c r="A717" t="s">
        <v>489</v>
      </c>
    </row>
    <row r="719" spans="1:1" x14ac:dyDescent="0.3">
      <c r="A719" t="s">
        <v>490</v>
      </c>
    </row>
    <row r="720" spans="1:1" x14ac:dyDescent="0.3">
      <c r="A720" t="s">
        <v>491</v>
      </c>
    </row>
    <row r="722" spans="1:1" x14ac:dyDescent="0.3">
      <c r="A722" t="s">
        <v>492</v>
      </c>
    </row>
    <row r="723" spans="1:1" x14ac:dyDescent="0.3">
      <c r="A723" t="s">
        <v>225</v>
      </c>
    </row>
    <row r="725" spans="1:1" x14ac:dyDescent="0.3">
      <c r="A725" t="s">
        <v>493</v>
      </c>
    </row>
    <row r="726" spans="1:1" x14ac:dyDescent="0.3">
      <c r="A726" t="s">
        <v>226</v>
      </c>
    </row>
    <row r="728" spans="1:1" x14ac:dyDescent="0.3">
      <c r="A728" t="s">
        <v>494</v>
      </c>
    </row>
    <row r="729" spans="1:1" x14ac:dyDescent="0.3">
      <c r="A729" t="s">
        <v>227</v>
      </c>
    </row>
    <row r="731" spans="1:1" x14ac:dyDescent="0.3">
      <c r="A731" t="s">
        <v>495</v>
      </c>
    </row>
    <row r="732" spans="1:1" x14ac:dyDescent="0.3">
      <c r="A732" t="s">
        <v>228</v>
      </c>
    </row>
    <row r="734" spans="1:1" x14ac:dyDescent="0.3">
      <c r="A734" t="s">
        <v>496</v>
      </c>
    </row>
    <row r="736" spans="1:1" x14ac:dyDescent="0.3">
      <c r="A736" t="s">
        <v>497</v>
      </c>
    </row>
    <row r="738" spans="1:1" x14ac:dyDescent="0.3">
      <c r="A738" t="s">
        <v>498</v>
      </c>
    </row>
    <row r="740" spans="1:1" x14ac:dyDescent="0.3">
      <c r="A740" t="s">
        <v>499</v>
      </c>
    </row>
    <row r="742" spans="1:1" x14ac:dyDescent="0.3">
      <c r="A742" t="s">
        <v>520</v>
      </c>
    </row>
    <row r="743" spans="1:1" x14ac:dyDescent="0.3">
      <c r="A743" t="s">
        <v>521</v>
      </c>
    </row>
    <row r="745" spans="1:1" x14ac:dyDescent="0.3">
      <c r="A745" t="s">
        <v>522</v>
      </c>
    </row>
    <row r="747" spans="1:1" x14ac:dyDescent="0.3">
      <c r="A747" t="s">
        <v>523</v>
      </c>
    </row>
    <row r="749" spans="1:1" x14ac:dyDescent="0.3">
      <c r="A749" t="s">
        <v>524</v>
      </c>
    </row>
    <row r="750" spans="1:1" x14ac:dyDescent="0.3">
      <c r="A750" t="s">
        <v>525</v>
      </c>
    </row>
    <row r="752" spans="1:1" x14ac:dyDescent="0.3">
      <c r="A752" t="s">
        <v>526</v>
      </c>
    </row>
    <row r="754" spans="1:1" x14ac:dyDescent="0.3">
      <c r="A754" t="s">
        <v>527</v>
      </c>
    </row>
    <row r="756" spans="1:1" x14ac:dyDescent="0.3">
      <c r="A756" t="s">
        <v>528</v>
      </c>
    </row>
    <row r="757" spans="1:1" x14ac:dyDescent="0.3">
      <c r="A757" t="s">
        <v>529</v>
      </c>
    </row>
    <row r="759" spans="1:1" x14ac:dyDescent="0.3">
      <c r="A759" t="s">
        <v>530</v>
      </c>
    </row>
    <row r="761" spans="1:1" x14ac:dyDescent="0.3">
      <c r="A761" t="s">
        <v>531</v>
      </c>
    </row>
    <row r="762" spans="1:1" x14ac:dyDescent="0.3">
      <c r="A762" t="s">
        <v>532</v>
      </c>
    </row>
    <row r="764" spans="1:1" x14ac:dyDescent="0.3">
      <c r="A764" t="s">
        <v>533</v>
      </c>
    </row>
    <row r="766" spans="1:1" x14ac:dyDescent="0.3">
      <c r="A766" t="s">
        <v>534</v>
      </c>
    </row>
    <row r="767" spans="1:1" x14ac:dyDescent="0.3">
      <c r="A767" t="s">
        <v>535</v>
      </c>
    </row>
    <row r="769" spans="1:1" x14ac:dyDescent="0.3">
      <c r="A769" t="s">
        <v>536</v>
      </c>
    </row>
    <row r="770" spans="1:1" x14ac:dyDescent="0.3">
      <c r="A770" t="s">
        <v>537</v>
      </c>
    </row>
    <row r="772" spans="1:1" x14ac:dyDescent="0.3">
      <c r="A772" t="s">
        <v>538</v>
      </c>
    </row>
    <row r="774" spans="1:1" x14ac:dyDescent="0.3">
      <c r="A774" t="s">
        <v>539</v>
      </c>
    </row>
    <row r="775" spans="1:1" x14ac:dyDescent="0.3">
      <c r="A775" t="s">
        <v>540</v>
      </c>
    </row>
    <row r="777" spans="1:1" x14ac:dyDescent="0.3">
      <c r="A777" t="s">
        <v>541</v>
      </c>
    </row>
    <row r="779" spans="1:1" x14ac:dyDescent="0.3">
      <c r="A779" t="s">
        <v>542</v>
      </c>
    </row>
    <row r="781" spans="1:1" x14ac:dyDescent="0.3">
      <c r="A781" t="s">
        <v>543</v>
      </c>
    </row>
    <row r="782" spans="1:1" x14ac:dyDescent="0.3">
      <c r="A782" t="s">
        <v>544</v>
      </c>
    </row>
    <row r="784" spans="1:1" x14ac:dyDescent="0.3">
      <c r="A784" t="s">
        <v>545</v>
      </c>
    </row>
    <row r="785" spans="1:1" x14ac:dyDescent="0.3">
      <c r="A785" t="s">
        <v>546</v>
      </c>
    </row>
    <row r="787" spans="1:1" x14ac:dyDescent="0.3">
      <c r="A787" t="s">
        <v>547</v>
      </c>
    </row>
    <row r="789" spans="1:1" x14ac:dyDescent="0.3">
      <c r="A789" t="s">
        <v>548</v>
      </c>
    </row>
    <row r="790" spans="1:1" x14ac:dyDescent="0.3">
      <c r="A790" t="s">
        <v>549</v>
      </c>
    </row>
    <row r="792" spans="1:1" x14ac:dyDescent="0.3">
      <c r="A792" t="s">
        <v>550</v>
      </c>
    </row>
    <row r="794" spans="1:1" x14ac:dyDescent="0.3">
      <c r="A794" t="s">
        <v>551</v>
      </c>
    </row>
    <row r="796" spans="1:1" x14ac:dyDescent="0.3">
      <c r="A796" t="s">
        <v>552</v>
      </c>
    </row>
    <row r="798" spans="1:1" x14ac:dyDescent="0.3">
      <c r="A798" t="s">
        <v>553</v>
      </c>
    </row>
    <row r="799" spans="1:1" x14ac:dyDescent="0.3">
      <c r="A799" t="s">
        <v>554</v>
      </c>
    </row>
    <row r="801" spans="1:1" x14ac:dyDescent="0.3">
      <c r="A801" t="s">
        <v>555</v>
      </c>
    </row>
    <row r="803" spans="1:1" x14ac:dyDescent="0.3">
      <c r="A803" t="s">
        <v>556</v>
      </c>
    </row>
    <row r="805" spans="1:1" x14ac:dyDescent="0.3">
      <c r="A805" t="s">
        <v>557</v>
      </c>
    </row>
    <row r="807" spans="1:1" x14ac:dyDescent="0.3">
      <c r="A807" t="s">
        <v>558</v>
      </c>
    </row>
    <row r="808" spans="1:1" x14ac:dyDescent="0.3">
      <c r="A808" t="s">
        <v>559</v>
      </c>
    </row>
    <row r="810" spans="1:1" x14ac:dyDescent="0.3">
      <c r="A810" t="s">
        <v>560</v>
      </c>
    </row>
    <row r="812" spans="1:1" x14ac:dyDescent="0.3">
      <c r="A812" t="s">
        <v>561</v>
      </c>
    </row>
    <row r="814" spans="1:1" x14ac:dyDescent="0.3">
      <c r="A814" t="s">
        <v>562</v>
      </c>
    </row>
    <row r="816" spans="1:1" x14ac:dyDescent="0.3">
      <c r="A816" t="s">
        <v>563</v>
      </c>
    </row>
    <row r="818" spans="1:1" x14ac:dyDescent="0.3">
      <c r="A818" t="s">
        <v>564</v>
      </c>
    </row>
    <row r="819" spans="1:1" x14ac:dyDescent="0.3">
      <c r="A819" t="s">
        <v>565</v>
      </c>
    </row>
    <row r="821" spans="1:1" x14ac:dyDescent="0.3">
      <c r="A821" t="s">
        <v>566</v>
      </c>
    </row>
    <row r="822" spans="1:1" x14ac:dyDescent="0.3">
      <c r="A822" t="s">
        <v>567</v>
      </c>
    </row>
    <row r="824" spans="1:1" x14ac:dyDescent="0.3">
      <c r="A824" t="s">
        <v>568</v>
      </c>
    </row>
    <row r="826" spans="1:1" x14ac:dyDescent="0.3">
      <c r="A826" t="s">
        <v>569</v>
      </c>
    </row>
    <row r="828" spans="1:1" x14ac:dyDescent="0.3">
      <c r="A828" t="s">
        <v>570</v>
      </c>
    </row>
    <row r="830" spans="1:1" x14ac:dyDescent="0.3">
      <c r="A830" t="s">
        <v>571</v>
      </c>
    </row>
    <row r="832" spans="1:1" x14ac:dyDescent="0.3">
      <c r="A832" t="s">
        <v>572</v>
      </c>
    </row>
    <row r="833" spans="1:1" x14ac:dyDescent="0.3">
      <c r="A833" t="s">
        <v>573</v>
      </c>
    </row>
    <row r="835" spans="1:1" x14ac:dyDescent="0.3">
      <c r="A835" t="s">
        <v>574</v>
      </c>
    </row>
    <row r="836" spans="1:1" x14ac:dyDescent="0.3">
      <c r="A836" t="s">
        <v>575</v>
      </c>
    </row>
    <row r="838" spans="1:1" x14ac:dyDescent="0.3">
      <c r="A838" t="s">
        <v>576</v>
      </c>
    </row>
    <row r="839" spans="1:1" x14ac:dyDescent="0.3">
      <c r="A839" t="s">
        <v>577</v>
      </c>
    </row>
    <row r="841" spans="1:1" x14ac:dyDescent="0.3">
      <c r="A841" t="s">
        <v>578</v>
      </c>
    </row>
    <row r="842" spans="1:1" x14ac:dyDescent="0.3">
      <c r="A842" t="s">
        <v>579</v>
      </c>
    </row>
    <row r="844" spans="1:1" x14ac:dyDescent="0.3">
      <c r="A844" t="s">
        <v>580</v>
      </c>
    </row>
    <row r="845" spans="1:1" x14ac:dyDescent="0.3">
      <c r="A845" t="s">
        <v>581</v>
      </c>
    </row>
    <row r="847" spans="1:1" x14ac:dyDescent="0.3">
      <c r="A847" t="s">
        <v>582</v>
      </c>
    </row>
    <row r="848" spans="1:1" x14ac:dyDescent="0.3">
      <c r="A848" t="s">
        <v>583</v>
      </c>
    </row>
    <row r="850" spans="1:1" x14ac:dyDescent="0.3">
      <c r="A850" t="s">
        <v>584</v>
      </c>
    </row>
    <row r="851" spans="1:1" x14ac:dyDescent="0.3">
      <c r="A851" t="s">
        <v>585</v>
      </c>
    </row>
    <row r="853" spans="1:1" x14ac:dyDescent="0.3">
      <c r="A853" t="s">
        <v>586</v>
      </c>
    </row>
    <row r="855" spans="1:1" x14ac:dyDescent="0.3">
      <c r="A855" t="s">
        <v>587</v>
      </c>
    </row>
    <row r="857" spans="1:1" x14ac:dyDescent="0.3">
      <c r="A857" t="s">
        <v>588</v>
      </c>
    </row>
    <row r="858" spans="1:1" x14ac:dyDescent="0.3">
      <c r="A858" t="s">
        <v>589</v>
      </c>
    </row>
    <row r="860" spans="1:1" x14ac:dyDescent="0.3">
      <c r="A860" t="s">
        <v>590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5"/>
  <sheetViews>
    <sheetView tabSelected="1" topLeftCell="H1" workbookViewId="0">
      <pane ySplit="936" topLeftCell="A25" activePane="bottomLeft"/>
      <selection activeCell="U1" sqref="U1"/>
      <selection pane="bottomLeft" activeCell="S6" sqref="S6"/>
    </sheetView>
  </sheetViews>
  <sheetFormatPr defaultRowHeight="15.6" x14ac:dyDescent="0.3"/>
  <cols>
    <col min="5" max="5" width="12.69921875" customWidth="1"/>
    <col min="9" max="9" width="12.19921875" bestFit="1" customWidth="1"/>
    <col min="13" max="13" width="16.19921875" customWidth="1"/>
    <col min="20" max="20" width="2" customWidth="1"/>
    <col min="21" max="22" width="15.796875" customWidth="1"/>
  </cols>
  <sheetData>
    <row r="1" spans="1:25" ht="62.4" x14ac:dyDescent="0.3">
      <c r="A1" s="1" t="s">
        <v>506</v>
      </c>
      <c r="B1" s="5" t="s">
        <v>88</v>
      </c>
      <c r="C1" s="5" t="s">
        <v>89</v>
      </c>
      <c r="D1" s="12" t="s">
        <v>127</v>
      </c>
      <c r="E1" s="5" t="s">
        <v>92</v>
      </c>
      <c r="G1" s="21" t="s">
        <v>641</v>
      </c>
      <c r="H1" s="24" t="s">
        <v>505</v>
      </c>
      <c r="I1" s="24"/>
      <c r="J1" s="23">
        <f>+J4</f>
        <v>0.56502703166226886</v>
      </c>
      <c r="K1" s="24" t="s">
        <v>639</v>
      </c>
      <c r="L1" s="24"/>
      <c r="M1" s="20">
        <v>0.53049488000000011</v>
      </c>
      <c r="N1" s="5" t="s">
        <v>88</v>
      </c>
      <c r="O1" s="5" t="s">
        <v>89</v>
      </c>
      <c r="P1" s="12" t="s">
        <v>512</v>
      </c>
      <c r="U1" s="4" t="s">
        <v>517</v>
      </c>
      <c r="V1" s="4" t="s">
        <v>645</v>
      </c>
      <c r="W1" s="4" t="s">
        <v>510</v>
      </c>
      <c r="X1" s="21" t="s">
        <v>640</v>
      </c>
      <c r="Y1" s="4" t="s">
        <v>511</v>
      </c>
    </row>
    <row r="2" spans="1:25" x14ac:dyDescent="0.3">
      <c r="A2" s="1">
        <v>1</v>
      </c>
      <c r="B2" s="1">
        <v>0.61519999999999997</v>
      </c>
      <c r="C2" s="1">
        <v>1.52E-2</v>
      </c>
      <c r="D2" s="1">
        <v>0.63039999999999996</v>
      </c>
      <c r="E2" s="1">
        <v>0.5</v>
      </c>
      <c r="G2" s="3">
        <f>+E2</f>
        <v>0.5</v>
      </c>
      <c r="H2" t="s">
        <v>644</v>
      </c>
      <c r="J2" s="3">
        <f>+J1</f>
        <v>0.56502703166226886</v>
      </c>
      <c r="M2" t="s">
        <v>513</v>
      </c>
      <c r="N2">
        <v>0.67254863636363627</v>
      </c>
      <c r="O2">
        <v>1.8172196969696974E-2</v>
      </c>
      <c r="P2">
        <f>1-O2-N2</f>
        <v>0.30927916666666677</v>
      </c>
      <c r="Q2">
        <f>+SUM(N2:P2)</f>
        <v>1</v>
      </c>
      <c r="U2" s="3">
        <f>+B2+0.5*C2</f>
        <v>0.62280000000000002</v>
      </c>
      <c r="V2" s="3">
        <f ca="1">+RAND()</f>
        <v>4.2679082385787659E-2</v>
      </c>
      <c r="W2">
        <f ca="1">+IF(V2&lt;B2,1,IF(V2&lt;D2,1/2,0))</f>
        <v>1</v>
      </c>
      <c r="X2" s="3">
        <f ca="1">+W2</f>
        <v>1</v>
      </c>
      <c r="Y2">
        <f ca="1">+_xlfn.NORM.DIST(X2,$U2,$I$18/SQRT(COUNT(X$2:X2)),1)</f>
        <v>0.75520972061847402</v>
      </c>
    </row>
    <row r="3" spans="1:25" x14ac:dyDescent="0.3">
      <c r="A3" s="1">
        <v>2</v>
      </c>
      <c r="B3" s="1">
        <v>0.58850000000000002</v>
      </c>
      <c r="C3" s="1">
        <v>5.4000000000000003E-3</v>
      </c>
      <c r="D3" s="1">
        <v>0.59389999999999998</v>
      </c>
      <c r="E3" s="1">
        <v>1</v>
      </c>
      <c r="G3">
        <f>+SUM(E$2:E3)/COUNT(E$2:E3)</f>
        <v>0.75</v>
      </c>
      <c r="L3" t="s">
        <v>642</v>
      </c>
      <c r="M3" t="s">
        <v>514</v>
      </c>
      <c r="N3" s="22">
        <v>0.23961666666666667</v>
      </c>
      <c r="O3" s="22">
        <v>0.68774999999999997</v>
      </c>
      <c r="P3">
        <f>1-O3-N3</f>
        <v>7.2633333333333355E-2</v>
      </c>
      <c r="Q3">
        <f>+SUM(N3:P3)</f>
        <v>1</v>
      </c>
      <c r="U3" s="3">
        <f>+AVERAGE(B$2:B3)+0.5*AVERAGE(C$2:C3)</f>
        <v>0.60699999999999998</v>
      </c>
      <c r="V3" s="3">
        <f t="shared" ref="V3:V66" ca="1" si="0">+RAND()</f>
        <v>0.7619928397286938</v>
      </c>
      <c r="W3">
        <f t="shared" ref="W3:W66" ca="1" si="1">+IF(V3&lt;B3,1,IF(V3&lt;D3,1/2,0))</f>
        <v>0</v>
      </c>
      <c r="X3" s="3">
        <f ca="1">+(X2+W3)/2</f>
        <v>0.5</v>
      </c>
      <c r="Y3">
        <f ca="1">+_xlfn.NORM.DIST(X3,$U3,$I$18/SQRT(COUNT(X$2:X3)),1)</f>
        <v>0.39081403106885659</v>
      </c>
    </row>
    <row r="4" spans="1:25" x14ac:dyDescent="0.3">
      <c r="A4" s="1">
        <v>3</v>
      </c>
      <c r="B4" s="1">
        <v>0.77</v>
      </c>
      <c r="C4" s="1">
        <v>0</v>
      </c>
      <c r="D4" s="1">
        <v>0.77</v>
      </c>
      <c r="E4" s="1">
        <v>1</v>
      </c>
      <c r="G4">
        <f>+SUM(E$2:E4)/COUNT(E$2:E4)</f>
        <v>0.83333333333333337</v>
      </c>
      <c r="H4" s="3" t="s">
        <v>505</v>
      </c>
      <c r="J4" s="3">
        <f>+Analysis!O13</f>
        <v>0.56502703166226886</v>
      </c>
      <c r="K4">
        <f>+_xlfn.NORM.DIST(G4,U4,$I$18/SQRT(COUNT($G$2:G4)),1)</f>
        <v>0.7073753450248017</v>
      </c>
      <c r="M4" t="s">
        <v>515</v>
      </c>
      <c r="N4" s="22">
        <v>0.37865714285714269</v>
      </c>
      <c r="O4" s="22">
        <v>2.2571964285714285E-2</v>
      </c>
      <c r="P4">
        <f>1-O4-N4</f>
        <v>0.59877089285714302</v>
      </c>
      <c r="Q4">
        <f>+SUM(N4:P4)</f>
        <v>1</v>
      </c>
      <c r="U4" s="3">
        <f>+AVERAGE(B$2:B4)+0.5*AVERAGE(C$2:C4)</f>
        <v>0.66133333333333333</v>
      </c>
      <c r="V4" s="3">
        <f t="shared" ca="1" si="0"/>
        <v>0.57722539250470606</v>
      </c>
      <c r="W4">
        <f t="shared" ca="1" si="1"/>
        <v>1</v>
      </c>
      <c r="X4">
        <f ca="1">+SUM(W$2:W4)/COUNT(W$2:W4)</f>
        <v>0.66666666666666663</v>
      </c>
      <c r="Y4">
        <f ca="1">+_xlfn.NORM.DIST(X4,$U4,$I$18/SQRT(COUNT(X$2:X4)),1)</f>
        <v>0.50675056367837112</v>
      </c>
    </row>
    <row r="5" spans="1:25" x14ac:dyDescent="0.3">
      <c r="A5" s="1">
        <v>4</v>
      </c>
      <c r="B5" s="1">
        <v>0.55030000000000001</v>
      </c>
      <c r="C5" s="1">
        <v>4.4000000000000003E-3</v>
      </c>
      <c r="D5" s="1">
        <v>0.55469999999999997</v>
      </c>
      <c r="E5" s="1">
        <v>1</v>
      </c>
      <c r="G5">
        <f>+SUM(E$2:E5)/COUNT(E$2:E5)</f>
        <v>0.875</v>
      </c>
      <c r="H5" t="s">
        <v>138</v>
      </c>
      <c r="J5" s="3">
        <f>+Analysis!O14</f>
        <v>0.55158730158730163</v>
      </c>
      <c r="K5">
        <f>+_xlfn.NORM.DIST(G5,U5,$I$18/SQRT(COUNT($G$2:G5)),1)</f>
        <v>0.81124585559840512</v>
      </c>
      <c r="N5">
        <f>+SUM(N2:N4)</f>
        <v>1.2908224458874455</v>
      </c>
      <c r="O5">
        <f>+SUM(O2:O4)</f>
        <v>0.72849416125541122</v>
      </c>
      <c r="P5">
        <f>+SUM(P2:P4)</f>
        <v>0.98068339285714312</v>
      </c>
      <c r="U5" s="3">
        <f>+AVERAGE(B$2:B5)+0.5*AVERAGE(C$2:C5)</f>
        <v>0.63412500000000005</v>
      </c>
      <c r="V5" s="3">
        <f t="shared" ca="1" si="0"/>
        <v>0.47925839971319562</v>
      </c>
      <c r="W5">
        <f t="shared" ca="1" si="1"/>
        <v>1</v>
      </c>
      <c r="X5">
        <f ca="1">+SUM(W$2:W5)/COUNT(W$2:W5)</f>
        <v>0.75</v>
      </c>
      <c r="Y5">
        <f ca="1">+_xlfn.NORM.DIST(X5,$U5,$I$18/SQRT(COUNT(X$2:X5)),1)</f>
        <v>0.66441129685027978</v>
      </c>
    </row>
    <row r="6" spans="1:25" x14ac:dyDescent="0.3">
      <c r="A6" s="1">
        <v>5</v>
      </c>
      <c r="B6" s="1">
        <v>0.24610000000000001</v>
      </c>
      <c r="C6" s="1">
        <v>1.15E-2</v>
      </c>
      <c r="D6" s="1">
        <v>0.2576</v>
      </c>
      <c r="E6" s="1">
        <v>0</v>
      </c>
      <c r="G6">
        <f>+SUM(E$2:E6)/COUNT(E$2:E6)</f>
        <v>0.7</v>
      </c>
      <c r="H6" t="s">
        <v>136</v>
      </c>
      <c r="J6" s="3">
        <f>+Analysis!O15</f>
        <v>0.49061226193651186</v>
      </c>
      <c r="K6">
        <f>+_xlfn.NORM.DIST(G6,U6,$I$18/SQRT(COUNT($G$2:G6)),1)</f>
        <v>0.7200552659365167</v>
      </c>
      <c r="U6" s="3">
        <f>+AVERAGE(B$2:B6)+0.5*AVERAGE(C$2:C6)</f>
        <v>0.55767000000000011</v>
      </c>
      <c r="V6" s="3">
        <f t="shared" ca="1" si="0"/>
        <v>0.19713521544033086</v>
      </c>
      <c r="W6">
        <f t="shared" ca="1" si="1"/>
        <v>1</v>
      </c>
      <c r="X6">
        <f ca="1">+SUM(W$2:W6)/COUNT(W$2:W6)</f>
        <v>0.8</v>
      </c>
      <c r="Y6">
        <f ca="1">+_xlfn.NORM.DIST(X6,$U6,$I$18/SQRT(COUNT(X$2:X6)),1)</f>
        <v>0.83955269513411079</v>
      </c>
    </row>
    <row r="7" spans="1:25" x14ac:dyDescent="0.3">
      <c r="A7" s="1">
        <v>6</v>
      </c>
      <c r="B7" s="1">
        <v>0.63180000000000003</v>
      </c>
      <c r="C7" s="1">
        <v>6.4000000000000003E-3</v>
      </c>
      <c r="D7" s="1">
        <v>0.63819999999999999</v>
      </c>
      <c r="E7" s="1">
        <v>1</v>
      </c>
      <c r="G7">
        <f>+SUM(E$2:E7)/COUNT(E$2:E7)</f>
        <v>0.75</v>
      </c>
      <c r="J7" s="3">
        <f>+Analysis!O16</f>
        <v>2.520105913312562E-2</v>
      </c>
      <c r="K7">
        <f>+_xlfn.NORM.DIST(G7,U7,$I$18/SQRT(COUNT($G$2:G7)),1)</f>
        <v>0.78964063957227681</v>
      </c>
      <c r="U7" s="3">
        <f>+AVERAGE(B$2:B7)+0.5*AVERAGE(C$2:C7)</f>
        <v>0.57055833333333339</v>
      </c>
      <c r="V7" s="3">
        <f t="shared" ca="1" si="0"/>
        <v>0.76554969909076354</v>
      </c>
      <c r="W7">
        <f t="shared" ca="1" si="1"/>
        <v>0</v>
      </c>
      <c r="X7">
        <f ca="1">+SUM(W$2:W7)/COUNT(W$2:W7)</f>
        <v>0.66666666666666663</v>
      </c>
      <c r="Y7">
        <f ca="1">+_xlfn.NORM.DIST(X7,$U7,$I$18/SQRT(COUNT(X$2:X7)),1)</f>
        <v>0.66685630452041622</v>
      </c>
    </row>
    <row r="8" spans="1:25" x14ac:dyDescent="0.3">
      <c r="A8" s="2">
        <v>7</v>
      </c>
      <c r="B8" s="2">
        <v>0.56679999999999997</v>
      </c>
      <c r="C8" s="2">
        <v>3.8999999999999998E-3</v>
      </c>
      <c r="D8" s="1">
        <v>0.57069999999999999</v>
      </c>
      <c r="E8" s="2">
        <v>0</v>
      </c>
      <c r="G8">
        <f>+SUM(E$2:E8)/COUNT(E$2:E8)</f>
        <v>0.6428571428571429</v>
      </c>
      <c r="K8">
        <f>+_xlfn.NORM.DIST(G8,U8,$I$18/SQRT(COUNT($G$2:G8)),1)</f>
        <v>0.63745262946087111</v>
      </c>
      <c r="U8" s="3">
        <f>+AVERAGE(B$2:B8)+0.5*AVERAGE(C$2:C8)</f>
        <v>0.57029999999999992</v>
      </c>
      <c r="V8" s="3">
        <f t="shared" ca="1" si="0"/>
        <v>0.89811391572185639</v>
      </c>
      <c r="W8">
        <f t="shared" ca="1" si="1"/>
        <v>0</v>
      </c>
      <c r="X8">
        <f ca="1">+SUM(W$2:W8)/COUNT(W$2:W8)</f>
        <v>0.5714285714285714</v>
      </c>
      <c r="Y8">
        <f ca="1">+_xlfn.NORM.DIST(X8,$U8,$I$18/SQRT(COUNT(X$2:X8)),1)</f>
        <v>0.50218211339513608</v>
      </c>
    </row>
    <row r="9" spans="1:25" x14ac:dyDescent="0.3">
      <c r="A9" s="2">
        <v>8</v>
      </c>
      <c r="B9" s="2">
        <v>0.23680000000000001</v>
      </c>
      <c r="C9" s="2">
        <v>7.4999999999999997E-2</v>
      </c>
      <c r="D9" s="1">
        <v>0.31180000000000002</v>
      </c>
      <c r="E9" s="2">
        <v>0</v>
      </c>
      <c r="G9">
        <f>+SUM(E$2:E9)/COUNT(E$2:E9)</f>
        <v>0.5625</v>
      </c>
      <c r="H9" t="s">
        <v>153</v>
      </c>
      <c r="K9">
        <f>+_xlfn.NORM.DIST(G9,U9,$I$18/SQRT(COUNT($G$2:G9)),1)</f>
        <v>0.56012775318878583</v>
      </c>
      <c r="U9" s="3">
        <f>+AVERAGE(B$2:B9)+0.5*AVERAGE(C$2:C9)</f>
        <v>0.5333</v>
      </c>
      <c r="V9" s="3">
        <f t="shared" ca="1" si="0"/>
        <v>0.78805041751776661</v>
      </c>
      <c r="W9">
        <f t="shared" ca="1" si="1"/>
        <v>0</v>
      </c>
      <c r="X9">
        <f ca="1">+SUM(W$2:W9)/COUNT(W$2:W9)</f>
        <v>0.5</v>
      </c>
      <c r="Y9">
        <f ca="1">+_xlfn.NORM.DIST(X9,$U9,$I$18/SQRT(COUNT(X$2:X9)),1)</f>
        <v>0.43150794888776028</v>
      </c>
    </row>
    <row r="10" spans="1:25" x14ac:dyDescent="0.3">
      <c r="A10" s="2">
        <v>9</v>
      </c>
      <c r="B10" s="2">
        <v>0</v>
      </c>
      <c r="C10" s="2">
        <v>0</v>
      </c>
      <c r="D10" s="1">
        <v>0</v>
      </c>
      <c r="E10" s="2">
        <v>0</v>
      </c>
      <c r="G10">
        <f>+SUM(E$2:E10)/COUNT(E$2:E10)</f>
        <v>0.5</v>
      </c>
      <c r="I10">
        <f>+Analysis!N19</f>
        <v>0.3158649401663981</v>
      </c>
      <c r="K10">
        <f>+_xlfn.NORM.DIST(G10,U10,$I$18/SQRT(COUNT($G$2:G10)),1)</f>
        <v>0.55671295465225645</v>
      </c>
      <c r="U10" s="3">
        <f>+AVERAGE(B$2:B10)+0.5*AVERAGE(C$2:C10)</f>
        <v>0.47404444444444438</v>
      </c>
      <c r="V10" s="3">
        <f t="shared" ca="1" si="0"/>
        <v>0.61173020880730899</v>
      </c>
      <c r="W10">
        <f t="shared" ca="1" si="1"/>
        <v>0</v>
      </c>
      <c r="X10">
        <f ca="1">+SUM(W$2:W10)/COUNT(W$2:W10)</f>
        <v>0.44444444444444442</v>
      </c>
      <c r="Y10">
        <f ca="1">+_xlfn.NORM.DIST(X10,$U10,$I$18/SQRT(COUNT(X$2:X10)),1)</f>
        <v>0.43538959999488747</v>
      </c>
    </row>
    <row r="11" spans="1:25" x14ac:dyDescent="0.3">
      <c r="A11" s="2">
        <v>10</v>
      </c>
      <c r="B11" s="2">
        <v>0.47739999999999999</v>
      </c>
      <c r="C11" s="2">
        <v>3.5000000000000001E-3</v>
      </c>
      <c r="D11" s="1">
        <v>0.48089999999999999</v>
      </c>
      <c r="E11" s="2">
        <v>0</v>
      </c>
      <c r="G11">
        <f>+SUM(E$2:E11)/COUNT(E$2:E11)</f>
        <v>0.45</v>
      </c>
      <c r="K11">
        <f>+_xlfn.NORM.DIST(G11,U11,$I$18/SQRT(COUNT($G$2:G11)),1)</f>
        <v>0.44344398498194298</v>
      </c>
      <c r="U11" s="3">
        <f>+AVERAGE(B$2:B11)+0.5*AVERAGE(C$2:C11)</f>
        <v>0.474555</v>
      </c>
      <c r="V11" s="3">
        <f t="shared" ca="1" si="0"/>
        <v>0.61016167987118042</v>
      </c>
      <c r="W11">
        <f t="shared" ca="1" si="1"/>
        <v>0</v>
      </c>
      <c r="X11">
        <f ca="1">+SUM(W$2:W11)/COUNT(W$2:W11)</f>
        <v>0.4</v>
      </c>
      <c r="Y11">
        <f ca="1">+_xlfn.NORM.DIST(X11,$U11,$I$18/SQRT(COUNT(X$2:X11)),1)</f>
        <v>0.33291249949467533</v>
      </c>
    </row>
    <row r="12" spans="1:25" x14ac:dyDescent="0.3">
      <c r="A12" s="2">
        <v>11</v>
      </c>
      <c r="B12" s="2">
        <v>0.1774</v>
      </c>
      <c r="C12" s="2">
        <v>3.5000000000000001E-3</v>
      </c>
      <c r="D12" s="1">
        <v>0.18090000000000001</v>
      </c>
      <c r="E12" s="2">
        <v>0</v>
      </c>
      <c r="G12">
        <f>+SUM(E$2:E12)/COUNT(E$2:E12)</f>
        <v>0.40909090909090912</v>
      </c>
      <c r="K12">
        <f>+_xlfn.NORM.DIST(G12,U12,$I$18/SQRT(COUNT($G$2:G12)),1)</f>
        <v>0.40727024320009564</v>
      </c>
      <c r="U12" s="3">
        <f>+AVERAGE(B$2:B12)+0.5*AVERAGE(C$2:C12)</f>
        <v>0.44770000000000004</v>
      </c>
      <c r="V12" s="3">
        <f t="shared" ca="1" si="0"/>
        <v>0.2690658416739875</v>
      </c>
      <c r="W12">
        <f t="shared" ca="1" si="1"/>
        <v>0</v>
      </c>
      <c r="X12">
        <f ca="1">+SUM(W$2:W12)/COUNT(W$2:W12)</f>
        <v>0.36363636363636365</v>
      </c>
      <c r="Y12">
        <f ca="1">+_xlfn.NORM.DIST(X12,$U12,$I$18/SQRT(COUNT(X$2:X12)),1)</f>
        <v>0.30476821651923969</v>
      </c>
    </row>
    <row r="13" spans="1:25" x14ac:dyDescent="0.3">
      <c r="A13" s="2">
        <v>12</v>
      </c>
      <c r="B13" s="2">
        <v>0.47399999999999998</v>
      </c>
      <c r="C13" s="2">
        <v>0.1096</v>
      </c>
      <c r="D13" s="1">
        <v>0.58360000000000001</v>
      </c>
      <c r="E13" s="2">
        <v>1</v>
      </c>
      <c r="G13">
        <f>+SUM(E$2:E13)/COUNT(E$2:E13)</f>
        <v>0.45833333333333331</v>
      </c>
      <c r="K13">
        <f>+_xlfn.NORM.DIST(G13,U13,$I$18/SQRT(COUNT($G$2:G13)),1)</f>
        <v>0.50980889249754413</v>
      </c>
      <c r="U13" s="3">
        <f>+AVERAGE(B$2:B13)+0.5*AVERAGE(C$2:C13)</f>
        <v>0.45445833333333341</v>
      </c>
      <c r="V13" s="3">
        <f t="shared" ca="1" si="0"/>
        <v>0.30338479626731019</v>
      </c>
      <c r="W13">
        <f t="shared" ca="1" si="1"/>
        <v>1</v>
      </c>
      <c r="X13">
        <f ca="1">+SUM(W$2:W13)/COUNT(W$2:W13)</f>
        <v>0.41666666666666669</v>
      </c>
      <c r="Y13">
        <f ca="1">+_xlfn.NORM.DIST(X13,$U13,$I$18/SQRT(COUNT(X$2:X13)),1)</f>
        <v>0.40523648190111106</v>
      </c>
    </row>
    <row r="14" spans="1:25" x14ac:dyDescent="0.3">
      <c r="A14" s="2">
        <v>13</v>
      </c>
      <c r="B14" s="2">
        <v>0.81820000000000004</v>
      </c>
      <c r="C14" s="2">
        <v>0</v>
      </c>
      <c r="D14" s="1">
        <v>0.81820000000000004</v>
      </c>
      <c r="E14" s="2">
        <v>0</v>
      </c>
      <c r="G14">
        <f>+SUM(E$2:E14)/COUNT(E$2:E14)</f>
        <v>0.42307692307692307</v>
      </c>
      <c r="I14" s="3"/>
      <c r="K14">
        <f>+_xlfn.NORM.DIST(G14,U14,$I$18/SQRT(COUNT($G$2:G14)),1)</f>
        <v>0.34750172735251794</v>
      </c>
      <c r="U14" s="3">
        <f>+AVERAGE(B$2:B14)+0.5*AVERAGE(C$2:C14)</f>
        <v>0.48243846153846159</v>
      </c>
      <c r="V14" s="3">
        <f t="shared" ca="1" si="0"/>
        <v>0.89344766637375839</v>
      </c>
      <c r="W14">
        <f t="shared" ca="1" si="1"/>
        <v>0</v>
      </c>
      <c r="X14">
        <f ca="1">+SUM(W$2:W14)/COUNT(W$2:W14)</f>
        <v>0.38461538461538464</v>
      </c>
      <c r="Y14">
        <f ca="1">+_xlfn.NORM.DIST(X14,$U14,$I$18/SQRT(COUNT(X$2:X14)),1)</f>
        <v>0.25910508290350853</v>
      </c>
    </row>
    <row r="15" spans="1:25" x14ac:dyDescent="0.3">
      <c r="A15" s="2">
        <v>14</v>
      </c>
      <c r="B15" s="2">
        <v>0.46139999999999998</v>
      </c>
      <c r="C15" s="2">
        <v>5.4000000000000003E-3</v>
      </c>
      <c r="D15" s="1">
        <v>0.46679999999999999</v>
      </c>
      <c r="E15" s="2">
        <v>0</v>
      </c>
      <c r="G15">
        <f>+SUM(E$2:E15)/COUNT(E$2:E15)</f>
        <v>0.39285714285714285</v>
      </c>
      <c r="H15" t="s">
        <v>154</v>
      </c>
      <c r="K15">
        <f>+_xlfn.NORM.DIST(G15,U15,$I$18/SQRT(COUNT($G$2:G15)),1)</f>
        <v>0.27258017630085174</v>
      </c>
      <c r="U15" s="3">
        <f>+AVERAGE(B$2:B15)+0.5*AVERAGE(C$2:C15)</f>
        <v>0.48112857142857152</v>
      </c>
      <c r="V15" s="3">
        <f t="shared" ca="1" si="0"/>
        <v>0.24018817095264322</v>
      </c>
      <c r="W15">
        <f t="shared" ca="1" si="1"/>
        <v>1</v>
      </c>
      <c r="X15">
        <f ca="1">+SUM(W$2:W15)/COUNT(W$2:W15)</f>
        <v>0.42857142857142855</v>
      </c>
      <c r="Y15">
        <f ca="1">+_xlfn.NORM.DIST(X15,$U15,$I$18/SQRT(COUNT(X$2:X15)),1)</f>
        <v>0.35933532832940696</v>
      </c>
    </row>
    <row r="16" spans="1:25" x14ac:dyDescent="0.3">
      <c r="A16" s="2">
        <v>15</v>
      </c>
      <c r="B16" s="2">
        <v>0.3997</v>
      </c>
      <c r="C16" s="2">
        <v>4.4999999999999997E-3</v>
      </c>
      <c r="D16" s="1">
        <v>0.4042</v>
      </c>
      <c r="E16" s="2">
        <v>0</v>
      </c>
      <c r="G16">
        <f>+SUM(E$2:E16)/COUNT(E$2:E16)</f>
        <v>0.36666666666666664</v>
      </c>
      <c r="I16" s="3">
        <f>+Analysis!N23</f>
        <v>0.29800071942239331</v>
      </c>
      <c r="K16">
        <f>+_xlfn.NORM.DIST(G16,U16,$I$18/SQRT(COUNT($G$2:G16)),1)</f>
        <v>0.21927968438429121</v>
      </c>
      <c r="U16" s="3">
        <f>+AVERAGE(B$2:B16)+0.5*AVERAGE(C$2:C16)</f>
        <v>0.47585000000000005</v>
      </c>
      <c r="V16" s="3">
        <f t="shared" ca="1" si="0"/>
        <v>0.71215482518687823</v>
      </c>
      <c r="W16">
        <f t="shared" ca="1" si="1"/>
        <v>0</v>
      </c>
      <c r="X16">
        <f ca="1">+SUM(W$2:W16)/COUNT(W$2:W16)</f>
        <v>0.4</v>
      </c>
      <c r="Y16">
        <f ca="1">+_xlfn.NORM.DIST(X16,$U16,$I$18/SQRT(COUNT(X$2:X16)),1)</f>
        <v>0.29524136115741845</v>
      </c>
    </row>
    <row r="17" spans="1:25" x14ac:dyDescent="0.3">
      <c r="A17" s="2">
        <v>16</v>
      </c>
      <c r="B17" s="2">
        <v>9.0899999999999995E-2</v>
      </c>
      <c r="C17" s="2">
        <v>0</v>
      </c>
      <c r="D17" s="1">
        <v>9.0899999999999995E-2</v>
      </c>
      <c r="E17" s="2">
        <v>0</v>
      </c>
      <c r="G17">
        <f>+SUM(E$2:E17)/COUNT(E$2:E17)</f>
        <v>0.34375</v>
      </c>
      <c r="H17" t="s">
        <v>155</v>
      </c>
      <c r="K17">
        <f>+_xlfn.NORM.DIST(G17,U17,$I$18/SQRT(COUNT($G$2:G17)),1)</f>
        <v>0.2142796241697463</v>
      </c>
      <c r="U17" s="3">
        <f>+AVERAGE(B$2:B17)+0.5*AVERAGE(C$2:C17)</f>
        <v>0.45179062500000011</v>
      </c>
      <c r="V17" s="3">
        <f t="shared" ca="1" si="0"/>
        <v>5.0849721705790829E-2</v>
      </c>
      <c r="W17">
        <f t="shared" ca="1" si="1"/>
        <v>1</v>
      </c>
      <c r="X17">
        <f ca="1">+SUM(W$2:W17)/COUNT(W$2:W17)</f>
        <v>0.4375</v>
      </c>
      <c r="Y17">
        <f ca="1">+_xlfn.NORM.DIST(X17,$U17,$I$18/SQRT(COUNT(X$2:X17)),1)</f>
        <v>0.45830158597276721</v>
      </c>
    </row>
    <row r="18" spans="1:25" x14ac:dyDescent="0.3">
      <c r="A18" s="2">
        <v>17</v>
      </c>
      <c r="B18" s="2">
        <v>0</v>
      </c>
      <c r="C18" s="2">
        <v>1</v>
      </c>
      <c r="D18" s="1">
        <v>1</v>
      </c>
      <c r="E18" s="2">
        <v>0.5</v>
      </c>
      <c r="G18" s="3">
        <f>+SUM(E$2:E18)/COUNT(E$2:E18)</f>
        <v>0.35294117647058826</v>
      </c>
      <c r="I18" s="3">
        <f>+Analysis!N25</f>
        <v>0.54589442149777767</v>
      </c>
      <c r="K18">
        <f>+_xlfn.NORM.DIST(G18,U18,$I$18/SQRT(COUNT($G$2:G18)),1)</f>
        <v>0.221236903472914</v>
      </c>
      <c r="U18" s="3">
        <f>+AVERAGE(B$2:B18)+0.5*AVERAGE(C$2:C18)</f>
        <v>0.45462647058823535</v>
      </c>
      <c r="V18" s="3">
        <f t="shared" ca="1" si="0"/>
        <v>0.15824587279775526</v>
      </c>
      <c r="W18">
        <f t="shared" ca="1" si="1"/>
        <v>0.5</v>
      </c>
      <c r="X18">
        <f ca="1">+SUM(W$2:W18)/COUNT(W$2:W18)</f>
        <v>0.44117647058823528</v>
      </c>
      <c r="Y18">
        <f ca="1">+_xlfn.NORM.DIST(X18,$U18,$I$18/SQRT(COUNT(X$2:X18)),1)</f>
        <v>0.45954225359242501</v>
      </c>
    </row>
    <row r="19" spans="1:25" x14ac:dyDescent="0.3">
      <c r="A19" s="2">
        <v>18</v>
      </c>
      <c r="B19" s="2">
        <v>0.53180000000000005</v>
      </c>
      <c r="C19" s="2">
        <v>4.8999999999999998E-3</v>
      </c>
      <c r="D19" s="1">
        <v>0.53670000000000007</v>
      </c>
      <c r="E19" s="2">
        <v>0</v>
      </c>
      <c r="G19">
        <f>+SUM(E$2:E19)/COUNT(E$2:E19)</f>
        <v>0.33333333333333331</v>
      </c>
      <c r="K19">
        <f>+_xlfn.NORM.DIST(G19,U19,$I$18/SQRT(COUNT($G$2:G19)),1)</f>
        <v>0.16427015908398954</v>
      </c>
      <c r="U19" s="3">
        <f>+AVERAGE(B$2:B19)+0.5*AVERAGE(C$2:C19)</f>
        <v>0.45905000000000012</v>
      </c>
      <c r="V19" s="3">
        <f t="shared" ca="1" si="0"/>
        <v>0.83170145444843624</v>
      </c>
      <c r="W19">
        <f t="shared" ca="1" si="1"/>
        <v>0</v>
      </c>
      <c r="X19">
        <f ca="1">+SUM(W$2:W19)/COUNT(W$2:W19)</f>
        <v>0.41666666666666669</v>
      </c>
      <c r="Y19">
        <f ca="1">+_xlfn.NORM.DIST(X19,$U19,$I$18/SQRT(COUNT(X$2:X19)),1)</f>
        <v>0.37092693861910597</v>
      </c>
    </row>
    <row r="20" spans="1:25" x14ac:dyDescent="0.3">
      <c r="A20" s="2">
        <v>19</v>
      </c>
      <c r="B20" s="2">
        <v>0.38640000000000002</v>
      </c>
      <c r="C20" s="2">
        <v>0</v>
      </c>
      <c r="D20" s="1">
        <v>0.38640000000000002</v>
      </c>
      <c r="E20" s="2">
        <v>0</v>
      </c>
      <c r="G20">
        <f>+SUM(E$2:E20)/COUNT(E$2:E20)</f>
        <v>0.31578947368421051</v>
      </c>
      <c r="K20">
        <f>+_xlfn.NORM.DIST(G20,U20,$I$18/SQRT(COUNT($G$2:G20)),1)</f>
        <v>0.13277138291194371</v>
      </c>
      <c r="U20" s="3">
        <f>+AVERAGE(B$2:B20)+0.5*AVERAGE(C$2:C20)</f>
        <v>0.45522631578947381</v>
      </c>
      <c r="V20" s="3">
        <f t="shared" ca="1" si="0"/>
        <v>5.9844892266187277E-2</v>
      </c>
      <c r="W20">
        <f t="shared" ca="1" si="1"/>
        <v>1</v>
      </c>
      <c r="X20">
        <f ca="1">+SUM(W$2:W20)/COUNT(W$2:W20)</f>
        <v>0.44736842105263158</v>
      </c>
      <c r="Y20">
        <f ca="1">+_xlfn.NORM.DIST(X20,$U20,$I$18/SQRT(COUNT(X$2:X20)),1)</f>
        <v>0.4749850561150013</v>
      </c>
    </row>
    <row r="21" spans="1:25" x14ac:dyDescent="0.3">
      <c r="A21" s="2">
        <v>20</v>
      </c>
      <c r="B21" s="2">
        <v>9.0899999999999995E-2</v>
      </c>
      <c r="C21" s="2">
        <v>0</v>
      </c>
      <c r="D21" s="1">
        <v>9.0899999999999995E-2</v>
      </c>
      <c r="E21" s="2">
        <v>0</v>
      </c>
      <c r="G21">
        <f>+SUM(E$2:E21)/COUNT(E$2:E21)</f>
        <v>0.3</v>
      </c>
      <c r="K21">
        <f>+_xlfn.NORM.DIST(G21,U21,$I$18/SQRT(COUNT($G$2:G21)),1)</f>
        <v>0.13084018880270953</v>
      </c>
      <c r="U21" s="3">
        <f>+AVERAGE(B$2:B21)+0.5*AVERAGE(C$2:C21)</f>
        <v>0.43701000000000012</v>
      </c>
      <c r="V21" s="3">
        <f t="shared" ca="1" si="0"/>
        <v>0.23127593043588568</v>
      </c>
      <c r="W21">
        <f t="shared" ca="1" si="1"/>
        <v>0</v>
      </c>
      <c r="X21">
        <f ca="1">+SUM(W$2:W21)/COUNT(W$2:W21)</f>
        <v>0.42499999999999999</v>
      </c>
      <c r="Y21">
        <f ca="1">+_xlfn.NORM.DIST(X21,$U21,$I$18/SQRT(COUNT(X$2:X21)),1)</f>
        <v>0.46081145245264682</v>
      </c>
    </row>
    <row r="22" spans="1:25" x14ac:dyDescent="0.3">
      <c r="A22" s="2">
        <v>21</v>
      </c>
      <c r="B22" s="2">
        <v>0.81820000000000004</v>
      </c>
      <c r="C22" s="2">
        <v>0</v>
      </c>
      <c r="D22" s="1">
        <v>0.81820000000000004</v>
      </c>
      <c r="E22" s="2">
        <v>1</v>
      </c>
      <c r="G22">
        <f>+SUM(E$2:E22)/COUNT(E$2:E22)</f>
        <v>0.33333333333333331</v>
      </c>
      <c r="H22" t="s">
        <v>509</v>
      </c>
      <c r="K22">
        <f>+_xlfn.NORM.DIST(G22,U22,$I$18/SQRT(COUNT($G$2:G22)),1)</f>
        <v>0.15322380498368804</v>
      </c>
      <c r="U22" s="3">
        <f>+AVERAGE(B$2:B22)+0.5*AVERAGE(C$2:C22)</f>
        <v>0.45516190476190488</v>
      </c>
      <c r="V22" s="3">
        <f t="shared" ca="1" si="0"/>
        <v>0.64252512311643095</v>
      </c>
      <c r="W22">
        <f t="shared" ca="1" si="1"/>
        <v>1</v>
      </c>
      <c r="X22">
        <f ca="1">+SUM(W$2:W22)/COUNT(W$2:W22)</f>
        <v>0.45238095238095238</v>
      </c>
      <c r="Y22">
        <f ca="1">+_xlfn.NORM.DIST(X22,$U22,$I$18/SQRT(COUNT(X$2:X22)),1)</f>
        <v>0.49068752407524807</v>
      </c>
    </row>
    <row r="23" spans="1:25" x14ac:dyDescent="0.3">
      <c r="A23" s="2">
        <v>22</v>
      </c>
      <c r="B23" s="2">
        <v>7.1599999999999997E-2</v>
      </c>
      <c r="C23" s="2">
        <v>0.8569</v>
      </c>
      <c r="D23" s="1">
        <v>0.92849999999999999</v>
      </c>
      <c r="E23" s="2">
        <v>0.5</v>
      </c>
      <c r="G23">
        <f>+SUM(E$2:E23)/COUNT(E$2:E23)</f>
        <v>0.34090909090909088</v>
      </c>
      <c r="I23">
        <f>9*I16/(0.05^2)</f>
        <v>1072.8025899206157</v>
      </c>
      <c r="K23">
        <f>+_xlfn.NORM.DIST(G23,U23,$I$18/SQRT(COUNT($G$2:G23)),1)</f>
        <v>0.15884639410504028</v>
      </c>
      <c r="U23" s="3">
        <f>+AVERAGE(B$2:B23)+0.5*AVERAGE(C$2:C23)</f>
        <v>0.45720227272727287</v>
      </c>
      <c r="V23" s="3">
        <f t="shared" ca="1" si="0"/>
        <v>0.24409552514187771</v>
      </c>
      <c r="W23">
        <f t="shared" ca="1" si="1"/>
        <v>0.5</v>
      </c>
      <c r="X23">
        <f ca="1">+SUM(W$2:W23)/COUNT(W$2:W23)</f>
        <v>0.45454545454545453</v>
      </c>
      <c r="Y23">
        <f ca="1">+_xlfn.NORM.DIST(X23,$U23,$I$18/SQRT(COUNT(X$2:X23)),1)</f>
        <v>0.49089380666207394</v>
      </c>
    </row>
    <row r="24" spans="1:25" x14ac:dyDescent="0.3">
      <c r="A24" s="2">
        <v>23</v>
      </c>
      <c r="B24" s="2">
        <v>0.81579999999999997</v>
      </c>
      <c r="C24" s="2">
        <v>4.8999999999999998E-3</v>
      </c>
      <c r="D24" s="1">
        <v>0.82069999999999999</v>
      </c>
      <c r="E24" s="2">
        <v>1</v>
      </c>
      <c r="G24">
        <f>+SUM(E$2:E24)/COUNT(E$2:E24)</f>
        <v>0.36956521739130432</v>
      </c>
      <c r="K24">
        <f>+_xlfn.NORM.DIST(G24,U24,$I$18/SQRT(COUNT($G$2:G24)),1)</f>
        <v>0.18198553520270663</v>
      </c>
      <c r="U24" s="3">
        <f>+AVERAGE(B$2:B24)+0.5*AVERAGE(C$2:C24)</f>
        <v>0.4729000000000001</v>
      </c>
      <c r="V24" s="3">
        <f t="shared" ca="1" si="0"/>
        <v>0.16054152043197012</v>
      </c>
      <c r="W24">
        <f t="shared" ca="1" si="1"/>
        <v>1</v>
      </c>
      <c r="X24">
        <f ca="1">+SUM(W$2:W24)/COUNT(W$2:W24)</f>
        <v>0.47826086956521741</v>
      </c>
      <c r="Y24">
        <f ca="1">+_xlfn.NORM.DIST(X24,$U24,$I$18/SQRT(COUNT(X$2:X24)),1)</f>
        <v>0.51878192234039822</v>
      </c>
    </row>
    <row r="25" spans="1:25" x14ac:dyDescent="0.3">
      <c r="A25" s="2">
        <v>24</v>
      </c>
      <c r="B25" s="2">
        <v>0.22639999999999999</v>
      </c>
      <c r="C25" s="2">
        <v>5.8700000000000002E-2</v>
      </c>
      <c r="D25" s="1">
        <v>0.28510000000000002</v>
      </c>
      <c r="E25" s="2">
        <v>0</v>
      </c>
      <c r="G25">
        <f>+SUM(E$2:E25)/COUNT(E$2:E25)</f>
        <v>0.35416666666666669</v>
      </c>
      <c r="K25">
        <f>+_xlfn.NORM.DIST(G25,U25,$I$18/SQRT(COUNT($G$2:G25)),1)</f>
        <v>0.16247378293779793</v>
      </c>
      <c r="U25" s="3">
        <f>+AVERAGE(B$2:B25)+0.5*AVERAGE(C$2:C25)</f>
        <v>0.46385208333333344</v>
      </c>
      <c r="V25" s="3">
        <f t="shared" ca="1" si="0"/>
        <v>0.59351204454682649</v>
      </c>
      <c r="W25">
        <f t="shared" ca="1" si="1"/>
        <v>0</v>
      </c>
      <c r="X25">
        <f ca="1">+SUM(W$2:W25)/COUNT(W$2:W25)</f>
        <v>0.45833333333333331</v>
      </c>
      <c r="Y25">
        <f ca="1">+_xlfn.NORM.DIST(X25,$U25,$I$18/SQRT(COUNT(X$2:X25)),1)</f>
        <v>0.48024985741363763</v>
      </c>
    </row>
    <row r="26" spans="1:25" x14ac:dyDescent="0.3">
      <c r="A26" s="2">
        <v>25</v>
      </c>
      <c r="B26" s="2">
        <v>0.63849999999999996</v>
      </c>
      <c r="C26" s="2">
        <v>9.6500000000000002E-2</v>
      </c>
      <c r="D26" s="1">
        <v>0.73499999999999999</v>
      </c>
      <c r="E26" s="2">
        <v>1</v>
      </c>
      <c r="G26">
        <f>+SUM(E$2:E26)/COUNT(E$2:E26)</f>
        <v>0.38</v>
      </c>
      <c r="K26">
        <f>+_xlfn.NORM.DIST(G26,U26,$I$18/SQRT(COUNT($G$2:G26)),1)</f>
        <v>0.19774925494498258</v>
      </c>
      <c r="U26" s="3">
        <f>+AVERAGE(B$2:B26)+0.5*AVERAGE(C$2:C26)</f>
        <v>0.47276800000000008</v>
      </c>
      <c r="V26" s="3">
        <f t="shared" ca="1" si="0"/>
        <v>0.42499799159205398</v>
      </c>
      <c r="W26">
        <f t="shared" ca="1" si="1"/>
        <v>1</v>
      </c>
      <c r="X26">
        <f ca="1">+SUM(W$2:W26)/COUNT(W$2:W26)</f>
        <v>0.48</v>
      </c>
      <c r="Y26">
        <f ca="1">+_xlfn.NORM.DIST(X26,$U26,$I$18/SQRT(COUNT(X$2:X26)),1)</f>
        <v>0.52640659046008842</v>
      </c>
    </row>
    <row r="27" spans="1:25" x14ac:dyDescent="0.3">
      <c r="A27" s="2">
        <v>26</v>
      </c>
      <c r="B27" s="2">
        <v>0.2051</v>
      </c>
      <c r="C27" s="2">
        <v>0</v>
      </c>
      <c r="D27" s="1">
        <v>0.2051</v>
      </c>
      <c r="E27" s="2">
        <v>0</v>
      </c>
      <c r="G27">
        <f>+SUM(E$2:E27)/COUNT(E$2:E27)</f>
        <v>0.36538461538461536</v>
      </c>
      <c r="K27">
        <f>+_xlfn.NORM.DIST(G27,U27,$I$18/SQRT(COUNT($G$2:G27)),1)</f>
        <v>0.1822374413808433</v>
      </c>
      <c r="U27" s="3">
        <f>+AVERAGE(B$2:B27)+0.5*AVERAGE(C$2:C27)</f>
        <v>0.46247307692307699</v>
      </c>
      <c r="V27" s="3">
        <f t="shared" ca="1" si="0"/>
        <v>0.31672192739668992</v>
      </c>
      <c r="W27">
        <f t="shared" ca="1" si="1"/>
        <v>0</v>
      </c>
      <c r="X27">
        <f ca="1">+SUM(W$2:W27)/COUNT(W$2:W27)</f>
        <v>0.46153846153846156</v>
      </c>
      <c r="Y27">
        <f ca="1">+_xlfn.NORM.DIST(X27,$U27,$I$18/SQRT(COUNT(X$2:X27)),1)</f>
        <v>0.49651730459589316</v>
      </c>
    </row>
    <row r="28" spans="1:25" x14ac:dyDescent="0.3">
      <c r="A28" s="2">
        <v>27</v>
      </c>
      <c r="B28" s="2">
        <v>0.13089999999999999</v>
      </c>
      <c r="C28" s="2">
        <v>2E-3</v>
      </c>
      <c r="D28" s="1">
        <v>0.13289999999999999</v>
      </c>
      <c r="E28" s="2">
        <v>0</v>
      </c>
      <c r="G28">
        <f>+SUM(E$2:E28)/COUNT(E$2:E28)</f>
        <v>0.35185185185185186</v>
      </c>
      <c r="K28">
        <f>+_xlfn.NORM.DIST(G28,U28,$I$18/SQRT(COUNT($G$2:G28)),1)</f>
        <v>0.17452874012899272</v>
      </c>
      <c r="U28" s="3">
        <f>+AVERAGE(B$2:B28)+0.5*AVERAGE(C$2:C28)</f>
        <v>0.4502296296296297</v>
      </c>
      <c r="V28" s="3">
        <f t="shared" ca="1" si="0"/>
        <v>0.65416545353563371</v>
      </c>
      <c r="W28">
        <f t="shared" ca="1" si="1"/>
        <v>0</v>
      </c>
      <c r="X28">
        <f ca="1">+SUM(W$2:W28)/COUNT(W$2:W28)</f>
        <v>0.44444444444444442</v>
      </c>
      <c r="Y28">
        <f ca="1">+_xlfn.NORM.DIST(X28,$U28,$I$18/SQRT(COUNT(X$2:X28)),1)</f>
        <v>0.47804258997921151</v>
      </c>
    </row>
    <row r="29" spans="1:25" x14ac:dyDescent="0.3">
      <c r="A29">
        <v>28</v>
      </c>
      <c r="B29">
        <v>0.88080000000000003</v>
      </c>
      <c r="C29">
        <v>3.0000000000000001E-3</v>
      </c>
      <c r="D29" s="1">
        <v>0.88380000000000003</v>
      </c>
      <c r="E29">
        <v>1</v>
      </c>
      <c r="G29">
        <f>+SUM(E$2:E29)/COUNT(E$2:E29)</f>
        <v>0.375</v>
      </c>
      <c r="K29">
        <f>+_xlfn.NORM.DIST(G29,U29,$I$18/SQRT(COUNT($G$2:G29)),1)</f>
        <v>0.18975516625831593</v>
      </c>
      <c r="U29" s="3">
        <f>+AVERAGE(B$2:B29)+0.5*AVERAGE(C$2:C29)</f>
        <v>0.46566071428571437</v>
      </c>
      <c r="V29" s="3">
        <f t="shared" ca="1" si="0"/>
        <v>0.743948104247106</v>
      </c>
      <c r="W29">
        <f t="shared" ca="1" si="1"/>
        <v>1</v>
      </c>
      <c r="X29">
        <f ca="1">+SUM(W$2:W29)/COUNT(W$2:W29)</f>
        <v>0.4642857142857143</v>
      </c>
      <c r="Y29">
        <f ca="1">+_xlfn.NORM.DIST(X29,$U29,$I$18/SQRT(COUNT(X$2:X29)),1)</f>
        <v>0.49468295586364558</v>
      </c>
    </row>
    <row r="30" spans="1:25" x14ac:dyDescent="0.3">
      <c r="A30">
        <v>29</v>
      </c>
      <c r="B30">
        <v>0.61339999999999995</v>
      </c>
      <c r="C30">
        <v>4.7999999999999996E-3</v>
      </c>
      <c r="D30" s="1">
        <v>0.61819999999999997</v>
      </c>
      <c r="E30">
        <v>1</v>
      </c>
      <c r="G30">
        <f>+SUM(E$2:E30)/COUNT(E$2:E30)</f>
        <v>0.39655172413793105</v>
      </c>
      <c r="K30">
        <f>+_xlfn.NORM.DIST(G30,U30,$I$18/SQRT(COUNT($G$2:G30)),1)</f>
        <v>0.23183348653745645</v>
      </c>
      <c r="U30" s="3">
        <f>+AVERAGE(B$2:B30)+0.5*AVERAGE(C$2:C30)</f>
        <v>0.4708379310344829</v>
      </c>
      <c r="V30" s="3">
        <f t="shared" ca="1" si="0"/>
        <v>0.8000061870889249</v>
      </c>
      <c r="W30">
        <f t="shared" ca="1" si="1"/>
        <v>0</v>
      </c>
      <c r="X30">
        <f ca="1">+SUM(W$2:W30)/COUNT(W$2:W30)</f>
        <v>0.44827586206896552</v>
      </c>
      <c r="Y30">
        <f ca="1">+_xlfn.NORM.DIST(X30,$U30,$I$18/SQRT(COUNT(X$2:X30)),1)</f>
        <v>0.41193456724871091</v>
      </c>
    </row>
    <row r="31" spans="1:25" x14ac:dyDescent="0.3">
      <c r="A31">
        <v>30</v>
      </c>
      <c r="B31">
        <v>0.7077</v>
      </c>
      <c r="C31">
        <v>3.3E-3</v>
      </c>
      <c r="D31" s="1">
        <v>0.71099999999999997</v>
      </c>
      <c r="E31">
        <v>1</v>
      </c>
      <c r="G31">
        <f>+SUM(E$2:E31)/COUNT(E$2:E31)</f>
        <v>0.41666666666666669</v>
      </c>
      <c r="K31">
        <f>+_xlfn.NORM.DIST(G31,U31,$I$18/SQRT(COUNT($G$2:G31)),1)</f>
        <v>0.26654466866682625</v>
      </c>
      <c r="U31" s="3">
        <f>+AVERAGE(B$2:B31)+0.5*AVERAGE(C$2:C31)</f>
        <v>0.47878833333333348</v>
      </c>
      <c r="V31" s="3">
        <f t="shared" ca="1" si="0"/>
        <v>0.8905348407747663</v>
      </c>
      <c r="W31">
        <f t="shared" ca="1" si="1"/>
        <v>0</v>
      </c>
      <c r="X31">
        <f ca="1">+SUM(W$2:W31)/COUNT(W$2:W31)</f>
        <v>0.43333333333333335</v>
      </c>
      <c r="Y31">
        <f ca="1">+_xlfn.NORM.DIST(X31,$U31,$I$18/SQRT(COUNT(X$2:X31)),1)</f>
        <v>0.3241690178035801</v>
      </c>
    </row>
    <row r="32" spans="1:25" x14ac:dyDescent="0.3">
      <c r="A32">
        <v>31</v>
      </c>
      <c r="B32">
        <v>0.87580000000000002</v>
      </c>
      <c r="C32">
        <v>1.21E-2</v>
      </c>
      <c r="D32" s="1">
        <v>0.88790000000000002</v>
      </c>
      <c r="E32">
        <v>1</v>
      </c>
      <c r="G32">
        <f>+SUM(E$2:E32)/COUNT(E$2:E32)</f>
        <v>0.43548387096774194</v>
      </c>
      <c r="K32">
        <f>+_xlfn.NORM.DIST(G32,U32,$I$18/SQRT(COUNT($G$2:G32)),1)</f>
        <v>0.28288619195235587</v>
      </c>
      <c r="U32" s="3">
        <f>+AVERAGE(B$2:B32)+0.5*AVERAGE(C$2:C32)</f>
        <v>0.49179032258064531</v>
      </c>
      <c r="V32" s="3">
        <f t="shared" ca="1" si="0"/>
        <v>0.97585746660879058</v>
      </c>
      <c r="W32">
        <f t="shared" ca="1" si="1"/>
        <v>0</v>
      </c>
      <c r="X32">
        <f ca="1">+SUM(W$2:W32)/COUNT(W$2:W32)</f>
        <v>0.41935483870967744</v>
      </c>
      <c r="Y32">
        <f ca="1">+_xlfn.NORM.DIST(X32,$U32,$I$18/SQRT(COUNT(X$2:X32)),1)</f>
        <v>0.23001594636887865</v>
      </c>
    </row>
    <row r="33" spans="1:25" x14ac:dyDescent="0.3">
      <c r="A33">
        <v>32</v>
      </c>
      <c r="B33">
        <v>0.75</v>
      </c>
      <c r="C33">
        <v>0</v>
      </c>
      <c r="D33" s="1">
        <v>0.75</v>
      </c>
      <c r="E33">
        <v>1</v>
      </c>
      <c r="G33">
        <f>+SUM(E$2:E33)/COUNT(E$2:E33)</f>
        <v>0.453125</v>
      </c>
      <c r="K33">
        <f>+_xlfn.NORM.DIST(G33,U33,$I$18/SQRT(COUNT($G$2:G33)),1)</f>
        <v>0.31409111586435901</v>
      </c>
      <c r="U33" s="3">
        <f>+AVERAGE(B$2:B33)+0.5*AVERAGE(C$2:C33)</f>
        <v>0.49985937500000016</v>
      </c>
      <c r="V33" s="3">
        <f t="shared" ca="1" si="0"/>
        <v>0.48086069222894723</v>
      </c>
      <c r="W33">
        <f t="shared" ca="1" si="1"/>
        <v>1</v>
      </c>
      <c r="X33">
        <f ca="1">+SUM(W$2:W33)/COUNT(W$2:W33)</f>
        <v>0.4375</v>
      </c>
      <c r="Y33">
        <f ca="1">+_xlfn.NORM.DIST(X33,$U33,$I$18/SQRT(COUNT(X$2:X33)),1)</f>
        <v>0.25907437394827781</v>
      </c>
    </row>
    <row r="34" spans="1:25" x14ac:dyDescent="0.3">
      <c r="A34">
        <v>33</v>
      </c>
      <c r="B34">
        <v>0.71050000000000002</v>
      </c>
      <c r="C34">
        <v>3.3999999999999998E-3</v>
      </c>
      <c r="D34" s="1">
        <v>0.71389999999999998</v>
      </c>
      <c r="E34">
        <v>1</v>
      </c>
      <c r="G34">
        <f>+SUM(E$2:E34)/COUNT(E$2:E34)</f>
        <v>0.46969696969696972</v>
      </c>
      <c r="K34">
        <f>+_xlfn.NORM.DIST(G34,U34,$I$18/SQRT(COUNT($G$2:G34)),1)</f>
        <v>0.35007512026952248</v>
      </c>
      <c r="U34" s="3">
        <f>+AVERAGE(B$2:B34)+0.5*AVERAGE(C$2:C34)</f>
        <v>0.50629393939393952</v>
      </c>
      <c r="V34" s="3">
        <f t="shared" ca="1" si="0"/>
        <v>0.49468014709736874</v>
      </c>
      <c r="W34">
        <f t="shared" ca="1" si="1"/>
        <v>1</v>
      </c>
      <c r="X34">
        <f ca="1">+SUM(W$2:W34)/COUNT(W$2:W34)</f>
        <v>0.45454545454545453</v>
      </c>
      <c r="Y34">
        <f ca="1">+_xlfn.NORM.DIST(X34,$U34,$I$18/SQRT(COUNT(X$2:X34)),1)</f>
        <v>0.29302799331810819</v>
      </c>
    </row>
    <row r="35" spans="1:25" x14ac:dyDescent="0.3">
      <c r="A35">
        <v>34</v>
      </c>
      <c r="B35">
        <v>0.72929999999999995</v>
      </c>
      <c r="C35">
        <v>0</v>
      </c>
      <c r="D35" s="1">
        <v>0.72929999999999995</v>
      </c>
      <c r="E35">
        <v>1</v>
      </c>
      <c r="G35">
        <f>+SUM(E$2:E35)/COUNT(E$2:E35)</f>
        <v>0.48529411764705882</v>
      </c>
      <c r="K35">
        <f>+_xlfn.NORM.DIST(G35,U35,$I$18/SQRT(COUNT($G$2:G35)),1)</f>
        <v>0.3842381306621277</v>
      </c>
      <c r="U35" s="3">
        <f>+AVERAGE(B$2:B35)+0.5*AVERAGE(C$2:C35)</f>
        <v>0.51285294117647073</v>
      </c>
      <c r="V35" s="3">
        <f t="shared" ca="1" si="0"/>
        <v>2.6978940083603242E-2</v>
      </c>
      <c r="W35">
        <f t="shared" ca="1" si="1"/>
        <v>1</v>
      </c>
      <c r="X35">
        <f ca="1">+SUM(W$2:W35)/COUNT(W$2:W35)</f>
        <v>0.47058823529411764</v>
      </c>
      <c r="Y35">
        <f ca="1">+_xlfn.NORM.DIST(X35,$U35,$I$18/SQRT(COUNT(X$2:X35)),1)</f>
        <v>0.32583300291673289</v>
      </c>
    </row>
    <row r="36" spans="1:25" x14ac:dyDescent="0.3">
      <c r="A36">
        <v>35</v>
      </c>
      <c r="B36">
        <v>0.29680000000000001</v>
      </c>
      <c r="C36">
        <v>3.8999999999999998E-3</v>
      </c>
      <c r="D36" s="1">
        <v>0.30070000000000002</v>
      </c>
      <c r="E36">
        <v>1</v>
      </c>
      <c r="G36">
        <f>+SUM(E$2:E36)/COUNT(E$2:E36)</f>
        <v>0.5</v>
      </c>
      <c r="K36">
        <f>+_xlfn.NORM.DIST(G36,U36,$I$18/SQRT(COUNT($G$2:G36)),1)</f>
        <v>0.47090398415999107</v>
      </c>
      <c r="U36" s="3">
        <f>+AVERAGE(B$2:B36)+0.5*AVERAGE(C$2:C36)</f>
        <v>0.5067357142857144</v>
      </c>
      <c r="V36" s="3">
        <f t="shared" ca="1" si="0"/>
        <v>0.67513395961714551</v>
      </c>
      <c r="W36">
        <f t="shared" ca="1" si="1"/>
        <v>0</v>
      </c>
      <c r="X36">
        <f ca="1">+SUM(W$2:W36)/COUNT(W$2:W36)</f>
        <v>0.45714285714285713</v>
      </c>
      <c r="Y36">
        <f ca="1">+_xlfn.NORM.DIST(X36,$U36,$I$18/SQRT(COUNT(X$2:X36)),1)</f>
        <v>0.29547565997327013</v>
      </c>
    </row>
    <row r="37" spans="1:25" x14ac:dyDescent="0.3">
      <c r="A37">
        <v>36</v>
      </c>
      <c r="B37">
        <v>2.1700000000000001E-2</v>
      </c>
      <c r="C37">
        <v>0.90669999999999995</v>
      </c>
      <c r="D37" s="1">
        <v>0.9284</v>
      </c>
      <c r="E37">
        <v>0</v>
      </c>
      <c r="G37">
        <f>+SUM(E$2:E37)/COUNT(E$2:E37)</f>
        <v>0.4861111111111111</v>
      </c>
      <c r="K37">
        <f>+_xlfn.NORM.DIST(G37,U37,$I$18/SQRT(COUNT($G$2:G37)),1)</f>
        <v>0.41409876387599842</v>
      </c>
      <c r="U37" s="3">
        <f>+AVERAGE(B$2:B37)+0.5*AVERAGE(C$2:C37)</f>
        <v>0.50585555555555572</v>
      </c>
      <c r="V37" s="3">
        <f t="shared" ca="1" si="0"/>
        <v>0.50301400742986346</v>
      </c>
      <c r="W37">
        <f t="shared" ca="1" si="1"/>
        <v>0.5</v>
      </c>
      <c r="X37">
        <f ca="1">+SUM(W$2:W37)/COUNT(W$2:W37)</f>
        <v>0.45833333333333331</v>
      </c>
      <c r="Y37">
        <f ca="1">+_xlfn.NORM.DIST(X37,$U37,$I$18/SQRT(COUNT(X$2:X37)),1)</f>
        <v>0.30072265150625654</v>
      </c>
    </row>
    <row r="38" spans="1:25" x14ac:dyDescent="0.3">
      <c r="A38">
        <v>37</v>
      </c>
      <c r="B38">
        <v>0.2334</v>
      </c>
      <c r="C38">
        <v>1.74E-3</v>
      </c>
      <c r="D38" s="1">
        <v>0.23513999999999999</v>
      </c>
      <c r="E38">
        <v>1</v>
      </c>
      <c r="G38">
        <f>+SUM(E$2:E38)/COUNT(E$2:E38)</f>
        <v>0.5</v>
      </c>
      <c r="K38">
        <f>+_xlfn.NORM.DIST(G38,U38,$I$18/SQRT(COUNT($G$2:G38)),1)</f>
        <v>0.50659918554395844</v>
      </c>
      <c r="U38" s="3">
        <f>+AVERAGE(B$2:B38)+0.5*AVERAGE(C$2:C38)</f>
        <v>0.49851540540540551</v>
      </c>
      <c r="V38" s="3">
        <f t="shared" ca="1" si="0"/>
        <v>0.33528557901178757</v>
      </c>
      <c r="W38">
        <f t="shared" ca="1" si="1"/>
        <v>0</v>
      </c>
      <c r="X38">
        <f ca="1">+SUM(W$2:W38)/COUNT(W$2:W38)</f>
        <v>0.44594594594594594</v>
      </c>
      <c r="Y38">
        <f ca="1">+_xlfn.NORM.DIST(X38,$U38,$I$18/SQRT(COUNT(X$2:X38)),1)</f>
        <v>0.27901568160969059</v>
      </c>
    </row>
    <row r="39" spans="1:25" x14ac:dyDescent="0.3">
      <c r="A39">
        <v>38</v>
      </c>
      <c r="B39">
        <v>0.19350000000000001</v>
      </c>
      <c r="C39">
        <v>3.5000000000000001E-3</v>
      </c>
      <c r="D39" s="1">
        <v>0.19700000000000001</v>
      </c>
      <c r="E39">
        <v>1</v>
      </c>
      <c r="G39">
        <f>+SUM(E$2:E39)/COUNT(E$2:E39)</f>
        <v>0.51315789473684215</v>
      </c>
      <c r="K39">
        <f>+_xlfn.NORM.DIST(G39,U39,$I$18/SQRT(COUNT($G$2:G39)),1)</f>
        <v>0.60081914029784078</v>
      </c>
      <c r="U39" s="3">
        <f>+AVERAGE(B$2:B39)+0.5*AVERAGE(C$2:C39)</f>
        <v>0.49053473684210536</v>
      </c>
      <c r="V39" s="3">
        <f t="shared" ca="1" si="0"/>
        <v>0.79295427673736518</v>
      </c>
      <c r="W39">
        <f t="shared" ca="1" si="1"/>
        <v>0</v>
      </c>
      <c r="X39">
        <f ca="1">+SUM(W$2:W39)/COUNT(W$2:W39)</f>
        <v>0.43421052631578949</v>
      </c>
      <c r="Y39">
        <f ca="1">+_xlfn.NORM.DIST(X39,$U39,$I$18/SQRT(COUNT(X$2:X39)),1)</f>
        <v>0.26237812200170985</v>
      </c>
    </row>
    <row r="40" spans="1:25" x14ac:dyDescent="0.3">
      <c r="A40">
        <v>39</v>
      </c>
      <c r="B40">
        <v>0.84550000000000003</v>
      </c>
      <c r="C40">
        <v>0.1303</v>
      </c>
      <c r="D40" s="1">
        <v>0.9758</v>
      </c>
      <c r="E40">
        <v>1</v>
      </c>
      <c r="G40">
        <f>+SUM(E$2:E40)/COUNT(E$2:E40)</f>
        <v>0.52564102564102566</v>
      </c>
      <c r="K40">
        <f>+_xlfn.NORM.DIST(G40,U40,$I$18/SQRT(COUNT($G$2:G40)),1)</f>
        <v>0.60963989860239276</v>
      </c>
      <c r="U40" s="3">
        <f>+AVERAGE(B$2:B40)+0.5*AVERAGE(C$2:C40)</f>
        <v>0.50130692307692326</v>
      </c>
      <c r="V40" s="3">
        <f t="shared" ca="1" si="0"/>
        <v>0.60827493718286918</v>
      </c>
      <c r="W40">
        <f t="shared" ca="1" si="1"/>
        <v>1</v>
      </c>
      <c r="X40">
        <f ca="1">+SUM(W$2:W40)/COUNT(W$2:W40)</f>
        <v>0.44871794871794873</v>
      </c>
      <c r="Y40">
        <f ca="1">+_xlfn.NORM.DIST(X40,$U40,$I$18/SQRT(COUNT(X$2:X40)),1)</f>
        <v>0.27371536285891718</v>
      </c>
    </row>
    <row r="41" spans="1:25" x14ac:dyDescent="0.3">
      <c r="A41">
        <v>40</v>
      </c>
      <c r="B41">
        <v>0.62160000000000004</v>
      </c>
      <c r="C41">
        <v>5.0000000000000001E-3</v>
      </c>
      <c r="D41" s="1">
        <v>0.62660000000000005</v>
      </c>
      <c r="E41">
        <v>0</v>
      </c>
      <c r="G41">
        <f>+SUM(E$2:E41)/COUNT(E$2:E41)</f>
        <v>0.51249999999999996</v>
      </c>
      <c r="K41">
        <f>+_xlfn.NORM.DIST(G41,U41,$I$18/SQRT(COUNT($G$2:G41)),1)</f>
        <v>0.53749043579258282</v>
      </c>
      <c r="U41" s="3">
        <f>+AVERAGE(B$2:B41)+0.5*AVERAGE(C$2:C41)</f>
        <v>0.50437675000000015</v>
      </c>
      <c r="V41" s="3">
        <f t="shared" ca="1" si="0"/>
        <v>0.11269559574360777</v>
      </c>
      <c r="W41">
        <f t="shared" ca="1" si="1"/>
        <v>1</v>
      </c>
      <c r="X41">
        <f ca="1">+SUM(W$2:W41)/COUNT(W$2:W41)</f>
        <v>0.46250000000000002</v>
      </c>
      <c r="Y41">
        <f ca="1">+_xlfn.NORM.DIST(X41,$U41,$I$18/SQRT(COUNT(X$2:X41)),1)</f>
        <v>0.31377773382998919</v>
      </c>
    </row>
    <row r="42" spans="1:25" x14ac:dyDescent="0.3">
      <c r="A42">
        <v>41</v>
      </c>
      <c r="B42">
        <v>0.80549999999999999</v>
      </c>
      <c r="C42">
        <v>9.7000000000000003E-3</v>
      </c>
      <c r="D42" s="1">
        <v>0.81520000000000004</v>
      </c>
      <c r="E42">
        <v>1</v>
      </c>
      <c r="G42">
        <f>+SUM(E$2:E42)/COUNT(E$2:E42)</f>
        <v>0.52439024390243905</v>
      </c>
      <c r="K42">
        <f>+_xlfn.NORM.DIST(G42,U42,$I$18/SQRT(COUNT($G$2:G42)),1)</f>
        <v>0.55851887342001505</v>
      </c>
      <c r="U42" s="3">
        <f>+AVERAGE(B$2:B42)+0.5*AVERAGE(C$2:C42)</f>
        <v>0.51183951219512203</v>
      </c>
      <c r="V42" s="3">
        <f t="shared" ca="1" si="0"/>
        <v>0.92099803622058507</v>
      </c>
      <c r="W42">
        <f t="shared" ca="1" si="1"/>
        <v>0</v>
      </c>
      <c r="X42">
        <f ca="1">+SUM(W$2:W42)/COUNT(W$2:W42)</f>
        <v>0.45121951219512196</v>
      </c>
      <c r="Y42">
        <f ca="1">+_xlfn.NORM.DIST(X42,$U42,$I$18/SQRT(COUNT(X$2:X42)),1)</f>
        <v>0.2385271012994882</v>
      </c>
    </row>
    <row r="43" spans="1:25" x14ac:dyDescent="0.3">
      <c r="A43">
        <v>42</v>
      </c>
      <c r="B43">
        <v>0.53990000000000005</v>
      </c>
      <c r="C43">
        <v>3.8999999999999998E-3</v>
      </c>
      <c r="D43" s="1">
        <v>0.54380000000000006</v>
      </c>
      <c r="E43">
        <v>0</v>
      </c>
      <c r="G43">
        <f>+SUM(E$2:E43)/COUNT(E$2:E43)</f>
        <v>0.51190476190476186</v>
      </c>
      <c r="K43">
        <f>+_xlfn.NORM.DIST(G43,U43,$I$18/SQRT(COUNT($G$2:G43)),1)</f>
        <v>0.49692491162392305</v>
      </c>
      <c r="U43" s="3">
        <f>+AVERAGE(B$2:B43)+0.5*AVERAGE(C$2:C43)</f>
        <v>0.51255404761904766</v>
      </c>
      <c r="V43" s="3">
        <f t="shared" ca="1" si="0"/>
        <v>0.92124332605958492</v>
      </c>
      <c r="W43">
        <f t="shared" ca="1" si="1"/>
        <v>0</v>
      </c>
      <c r="X43">
        <f ca="1">+SUM(W$2:W43)/COUNT(W$2:W43)</f>
        <v>0.44047619047619047</v>
      </c>
      <c r="Y43">
        <f ca="1">+_xlfn.NORM.DIST(X43,$U43,$I$18/SQRT(COUNT(X$2:X43)),1)</f>
        <v>0.19608387396401261</v>
      </c>
    </row>
    <row r="44" spans="1:25" x14ac:dyDescent="0.3">
      <c r="A44">
        <v>43</v>
      </c>
      <c r="B44">
        <v>0.65469999999999995</v>
      </c>
      <c r="C44">
        <v>3.6900000000000001E-3</v>
      </c>
      <c r="D44" s="1">
        <v>0.65838999999999992</v>
      </c>
      <c r="E44">
        <v>0</v>
      </c>
      <c r="G44">
        <f>+SUM(E$2:E44)/COUNT(E$2:E44)</f>
        <v>0.5</v>
      </c>
      <c r="K44">
        <f>+_xlfn.NORM.DIST(G44,U44,$I$18/SQRT(COUNT($G$2:G44)),1)</f>
        <v>0.42425205035261443</v>
      </c>
      <c r="U44" s="3">
        <f>+AVERAGE(B$2:B44)+0.5*AVERAGE(C$2:C44)</f>
        <v>0.51590267441860471</v>
      </c>
      <c r="V44" s="3">
        <f t="shared" ca="1" si="0"/>
        <v>0.13094704967570792</v>
      </c>
      <c r="W44">
        <f t="shared" ca="1" si="1"/>
        <v>1</v>
      </c>
      <c r="X44">
        <f ca="1">+SUM(W$2:W44)/COUNT(W$2:W44)</f>
        <v>0.45348837209302323</v>
      </c>
      <c r="Y44">
        <f ca="1">+_xlfn.NORM.DIST(X44,$U44,$I$18/SQRT(COUNT(X$2:X44)),1)</f>
        <v>0.22670617054404335</v>
      </c>
    </row>
    <row r="45" spans="1:25" x14ac:dyDescent="0.3">
      <c r="A45">
        <v>44</v>
      </c>
      <c r="B45">
        <v>0.91620000000000001</v>
      </c>
      <c r="C45">
        <v>0</v>
      </c>
      <c r="D45" s="1">
        <v>0.91620000000000001</v>
      </c>
      <c r="E45">
        <v>1</v>
      </c>
      <c r="G45">
        <f>+SUM(E$2:E45)/COUNT(E$2:E45)</f>
        <v>0.51136363636363635</v>
      </c>
      <c r="K45">
        <f>+_xlfn.NORM.DIST(G45,U45,$I$18/SQRT(COUNT($G$2:G45)),1)</f>
        <v>0.43419583169380993</v>
      </c>
      <c r="U45" s="3">
        <f>+AVERAGE(B$2:B45)+0.5*AVERAGE(C$2:C45)</f>
        <v>0.52500034090909098</v>
      </c>
      <c r="V45" s="3">
        <f t="shared" ca="1" si="0"/>
        <v>0.67771980066187654</v>
      </c>
      <c r="W45">
        <f t="shared" ca="1" si="1"/>
        <v>1</v>
      </c>
      <c r="X45">
        <f ca="1">+SUM(W$2:W45)/COUNT(W$2:W45)</f>
        <v>0.46590909090909088</v>
      </c>
      <c r="Y45">
        <f ca="1">+_xlfn.NORM.DIST(X45,$U45,$I$18/SQRT(COUNT(X$2:X45)),1)</f>
        <v>0.23637027690474094</v>
      </c>
    </row>
    <row r="46" spans="1:25" x14ac:dyDescent="0.3">
      <c r="A46">
        <v>45</v>
      </c>
      <c r="B46">
        <v>0.45660000000000001</v>
      </c>
      <c r="C46">
        <v>0</v>
      </c>
      <c r="D46" s="1">
        <v>0.45660000000000001</v>
      </c>
      <c r="E46">
        <v>1</v>
      </c>
      <c r="G46">
        <f>+SUM(E$2:E46)/COUNT(E$2:E46)</f>
        <v>0.52222222222222225</v>
      </c>
      <c r="K46">
        <f>+_xlfn.NORM.DIST(G46,U46,$I$18/SQRT(COUNT($G$2:G46)),1)</f>
        <v>0.49383249707984783</v>
      </c>
      <c r="U46" s="3">
        <f>+AVERAGE(B$2:B46)+0.5*AVERAGE(C$2:C46)</f>
        <v>0.52348033333333344</v>
      </c>
      <c r="V46" s="3">
        <f t="shared" ca="1" si="0"/>
        <v>0.3033479202922541</v>
      </c>
      <c r="W46">
        <f t="shared" ca="1" si="1"/>
        <v>1</v>
      </c>
      <c r="X46">
        <f ca="1">+SUM(W$2:W46)/COUNT(W$2:W46)</f>
        <v>0.4777777777777778</v>
      </c>
      <c r="Y46">
        <f ca="1">+_xlfn.NORM.DIST(X46,$U46,$I$18/SQRT(COUNT(X$2:X46)),1)</f>
        <v>0.28718944916869771</v>
      </c>
    </row>
    <row r="47" spans="1:25" x14ac:dyDescent="0.3">
      <c r="A47">
        <v>46</v>
      </c>
      <c r="B47">
        <v>0.75</v>
      </c>
      <c r="C47">
        <v>4.5499999999999999E-2</v>
      </c>
      <c r="D47" s="1">
        <v>0.79549999999999998</v>
      </c>
      <c r="E47">
        <v>1</v>
      </c>
      <c r="G47">
        <f>+SUM(E$2:E47)/COUNT(E$2:E47)</f>
        <v>0.53260869565217395</v>
      </c>
      <c r="K47">
        <f>+_xlfn.NORM.DIST(G47,U47,$I$18/SQRT(COUNT($G$2:G47)),1)</f>
        <v>0.51837963530439479</v>
      </c>
      <c r="U47" s="3">
        <f>+AVERAGE(B$2:B47)+0.5*AVERAGE(C$2:C47)</f>
        <v>0.52889923913043491</v>
      </c>
      <c r="V47" s="3">
        <f t="shared" ca="1" si="0"/>
        <v>0.78286310511921853</v>
      </c>
      <c r="W47">
        <f t="shared" ca="1" si="1"/>
        <v>0.5</v>
      </c>
      <c r="X47">
        <f ca="1">+SUM(W$2:W47)/COUNT(W$2:W47)</f>
        <v>0.47826086956521741</v>
      </c>
      <c r="Y47">
        <f ca="1">+_xlfn.NORM.DIST(X47,$U47,$I$18/SQRT(COUNT(X$2:X47)),1)</f>
        <v>0.26462743403335887</v>
      </c>
    </row>
    <row r="48" spans="1:25" x14ac:dyDescent="0.3">
      <c r="A48">
        <v>47</v>
      </c>
      <c r="B48">
        <v>0.54149999999999998</v>
      </c>
      <c r="C48">
        <v>4.4000000000000003E-3</v>
      </c>
      <c r="D48" s="1">
        <v>0.54589999999999994</v>
      </c>
      <c r="E48">
        <v>0</v>
      </c>
      <c r="G48">
        <f>+SUM(E$2:E48)/COUNT(E$2:E48)</f>
        <v>0.52127659574468088</v>
      </c>
      <c r="K48">
        <f>+_xlfn.NORM.DIST(G48,U48,$I$18/SQRT(COUNT($G$2:G48)),1)</f>
        <v>0.46029746824024953</v>
      </c>
      <c r="U48" s="3">
        <f>+AVERAGE(B$2:B48)+0.5*AVERAGE(C$2:C48)</f>
        <v>0.52921414893617036</v>
      </c>
      <c r="V48" s="3">
        <f t="shared" ca="1" si="0"/>
        <v>7.2912643755560613E-2</v>
      </c>
      <c r="W48">
        <f t="shared" ca="1" si="1"/>
        <v>1</v>
      </c>
      <c r="X48">
        <f ca="1">+SUM(W$2:W48)/COUNT(W$2:W48)</f>
        <v>0.48936170212765956</v>
      </c>
      <c r="Y48">
        <f ca="1">+_xlfn.NORM.DIST(X48,$U48,$I$18/SQRT(COUNT(X$2:X48)),1)</f>
        <v>0.30836510505524983</v>
      </c>
    </row>
    <row r="49" spans="1:25" x14ac:dyDescent="0.3">
      <c r="A49">
        <v>48</v>
      </c>
      <c r="B49">
        <v>0.71060000000000001</v>
      </c>
      <c r="C49">
        <v>5.7099999999999998E-2</v>
      </c>
      <c r="D49" s="1">
        <v>0.76770000000000005</v>
      </c>
      <c r="E49">
        <v>0</v>
      </c>
      <c r="G49">
        <f>+SUM(E$2:E49)/COUNT(E$2:E49)</f>
        <v>0.51041666666666663</v>
      </c>
      <c r="K49">
        <f>+_xlfn.NORM.DIST(G49,U49,$I$18/SQRT(COUNT($G$2:G49)),1)</f>
        <v>0.38434994317246968</v>
      </c>
      <c r="U49" s="3">
        <f>+AVERAGE(B$2:B49)+0.5*AVERAGE(C$2:C49)</f>
        <v>0.53358781250000009</v>
      </c>
      <c r="V49" s="3">
        <f t="shared" ca="1" si="0"/>
        <v>8.2269686090553518E-2</v>
      </c>
      <c r="W49">
        <f t="shared" ca="1" si="1"/>
        <v>1</v>
      </c>
      <c r="X49">
        <f ca="1">+SUM(W$2:W49)/COUNT(W$2:W49)</f>
        <v>0.5</v>
      </c>
      <c r="Y49">
        <f ca="1">+_xlfn.NORM.DIST(X49,$U49,$I$18/SQRT(COUNT(X$2:X49)),1)</f>
        <v>0.3349523705284303</v>
      </c>
    </row>
    <row r="50" spans="1:25" x14ac:dyDescent="0.3">
      <c r="A50">
        <v>49</v>
      </c>
      <c r="B50">
        <v>0.2402</v>
      </c>
      <c r="C50">
        <v>2.8400000000000002E-2</v>
      </c>
      <c r="D50" s="1">
        <v>0.26860000000000001</v>
      </c>
      <c r="E50">
        <v>0</v>
      </c>
      <c r="G50">
        <f>+SUM(E$2:E50)/COUNT(E$2:E50)</f>
        <v>0.5</v>
      </c>
      <c r="H50" t="s">
        <v>643</v>
      </c>
      <c r="I50" t="s">
        <v>517</v>
      </c>
      <c r="K50">
        <f>+_xlfn.NORM.DIST(G50,U50,$I$18/SQRT(COUNT($G$2:G50)),1)</f>
        <v>0.36030840366320982</v>
      </c>
      <c r="U50" s="3">
        <f>+AVERAGE(B$2:B50)+0.5*AVERAGE(C$2:C50)</f>
        <v>0.52789010204081643</v>
      </c>
      <c r="V50" s="3">
        <f t="shared" ca="1" si="0"/>
        <v>0.68623392227796021</v>
      </c>
      <c r="W50">
        <f t="shared" ca="1" si="1"/>
        <v>0</v>
      </c>
      <c r="X50">
        <f ca="1">+SUM(W$2:W50)/COUNT(W$2:W50)</f>
        <v>0.48979591836734693</v>
      </c>
      <c r="Y50">
        <f ca="1">+_xlfn.NORM.DIST(X50,$U50,$I$18/SQRT(COUNT(X$2:X50)),1)</f>
        <v>0.31260443926046966</v>
      </c>
    </row>
    <row r="51" spans="1:25" x14ac:dyDescent="0.3">
      <c r="A51">
        <v>50</v>
      </c>
      <c r="B51">
        <v>0.65910000000000002</v>
      </c>
      <c r="C51">
        <v>4.0599999999999997E-2</v>
      </c>
      <c r="D51" s="1">
        <v>0.69969999999999999</v>
      </c>
      <c r="E51">
        <v>0</v>
      </c>
      <c r="G51" s="3">
        <f>+SUM($E$2:$E51)/COUNT($E$2:$E51)</f>
        <v>0.49</v>
      </c>
      <c r="H51" s="3">
        <f>+SUM($E2:$E51)/COUNT($E2:$E51)</f>
        <v>0.49</v>
      </c>
      <c r="I51" s="3">
        <f>+AVERAGE($B2:$B51)+0.5*AVERAGE($C2:$C51)</f>
        <v>0.53092030000000012</v>
      </c>
      <c r="K51">
        <f>+_xlfn.NORM.DIST($G51,$U51,$I$18/SQRT(COUNT($G$2:$G51)),1)</f>
        <v>0.29803934469834975</v>
      </c>
      <c r="L51">
        <f>+_xlfn.NORM.DIST(SUM(E2:E51)/COUNT(E2:E51),AVERAGE(B2:B51)+0.5*AVERAGE(C2:C51),$I$18/SQRT(50),1)</f>
        <v>0.29803934469834975</v>
      </c>
      <c r="U51" s="3">
        <f>+AVERAGE($B$2:$B51)+0.5*AVERAGE($C$2:$C51)</f>
        <v>0.53092030000000012</v>
      </c>
      <c r="V51" s="3">
        <f t="shared" ca="1" si="0"/>
        <v>0.64409672373858751</v>
      </c>
      <c r="W51">
        <f t="shared" ca="1" si="1"/>
        <v>1</v>
      </c>
      <c r="X51">
        <f ca="1">+SUM(W$2:W51)/COUNT(W$2:W51)</f>
        <v>0.5</v>
      </c>
      <c r="Y51">
        <f ca="1">+_xlfn.NORM.DIST(X51,$U51,$I$18/SQRT(COUNT(X$2:X51)),1)</f>
        <v>0.34438819129977716</v>
      </c>
    </row>
    <row r="52" spans="1:25" x14ac:dyDescent="0.3">
      <c r="A52">
        <v>51</v>
      </c>
      <c r="B52">
        <v>0.62409999999999999</v>
      </c>
      <c r="C52">
        <v>4.7000000000000002E-3</v>
      </c>
      <c r="D52" s="1">
        <v>0.62880000000000003</v>
      </c>
      <c r="E52">
        <v>0</v>
      </c>
      <c r="G52">
        <f>+SUM(E$2:E52)/COUNT(E$2:E52)</f>
        <v>0.48039215686274511</v>
      </c>
      <c r="H52" s="3">
        <f>+SUM($E3:$E52)/COUNT($E3:$E52)</f>
        <v>0.48</v>
      </c>
      <c r="I52" s="3">
        <f t="shared" ref="I52:I115" si="2">+AVERAGE($B3:$B52)+0.5*AVERAGE($C3:$C52)</f>
        <v>0.5309933</v>
      </c>
      <c r="K52">
        <f>+_xlfn.NORM.DIST(G52,U52,$I$18/SQRT(COUNT($G$2:G52)),1)</f>
        <v>0.24650884224929198</v>
      </c>
      <c r="L52">
        <f t="shared" ref="L52:L115" si="3">+_xlfn.NORM.DIST(SUM(E3:E52)/COUNT(E3:E52),AVERAGE(B3:B52)+0.5*AVERAGE(C3:C52),$I$18/SQRT(50),1)</f>
        <v>0.25445839077504623</v>
      </c>
      <c r="U52" s="3">
        <f>+AVERAGE(B$2:B52)+0.5*AVERAGE(C$2:C52)</f>
        <v>0.53279343137254909</v>
      </c>
      <c r="V52" s="3">
        <f t="shared" ca="1" si="0"/>
        <v>0.46836465066500854</v>
      </c>
      <c r="W52">
        <f t="shared" ca="1" si="1"/>
        <v>1</v>
      </c>
      <c r="X52">
        <f ca="1">+SUM(W$2:W52)/COUNT(W$2:W52)</f>
        <v>0.50980392156862742</v>
      </c>
      <c r="Y52">
        <f ca="1">+_xlfn.NORM.DIST(X52,$U52,$I$18/SQRT(COUNT(X$2:X52)),1)</f>
        <v>0.38180243531816738</v>
      </c>
    </row>
    <row r="53" spans="1:25" x14ac:dyDescent="0.3">
      <c r="A53">
        <v>52</v>
      </c>
      <c r="B53">
        <v>0.2495</v>
      </c>
      <c r="C53">
        <v>0</v>
      </c>
      <c r="D53" s="1">
        <v>0.2495</v>
      </c>
      <c r="E53">
        <v>0</v>
      </c>
      <c r="G53">
        <f>+SUM(E$2:E53)/COUNT(E$2:E53)</f>
        <v>0.47115384615384615</v>
      </c>
      <c r="H53" s="3">
        <f t="shared" ref="H53:H116" si="4">+SUM($E4:$E53)/COUNT($E4:$E53)</f>
        <v>0.46</v>
      </c>
      <c r="I53" s="3">
        <f t="shared" si="2"/>
        <v>0.52415929999999999</v>
      </c>
      <c r="K53">
        <f>+_xlfn.NORM.DIST(G53,U53,$I$18/SQRT(COUNT($G$2:G53)),1)</f>
        <v>0.22896044658433001</v>
      </c>
      <c r="L53">
        <f t="shared" si="3"/>
        <v>0.20296793082272593</v>
      </c>
      <c r="U53" s="3">
        <f>+AVERAGE(B$2:B53)+0.5*AVERAGE(C$2:C53)</f>
        <v>0.52734548076923082</v>
      </c>
      <c r="V53" s="3">
        <f t="shared" ca="1" si="0"/>
        <v>0.67257603616985107</v>
      </c>
      <c r="W53">
        <f t="shared" ca="1" si="1"/>
        <v>0</v>
      </c>
      <c r="X53">
        <f ca="1">+SUM(W$2:W53)/COUNT(W$2:W53)</f>
        <v>0.5</v>
      </c>
      <c r="Y53">
        <f ca="1">+_xlfn.NORM.DIST(X53,$U53,$I$18/SQRT(COUNT(X$2:X53)),1)</f>
        <v>0.35896538521042176</v>
      </c>
    </row>
    <row r="54" spans="1:25" x14ac:dyDescent="0.3">
      <c r="A54">
        <v>53</v>
      </c>
      <c r="B54">
        <v>0.2394</v>
      </c>
      <c r="C54">
        <v>2.4199999999999999E-2</v>
      </c>
      <c r="D54" s="1">
        <v>0.2636</v>
      </c>
      <c r="E54">
        <v>0</v>
      </c>
      <c r="G54">
        <f>+SUM(E$2:E54)/COUNT(E$2:E54)</f>
        <v>0.46226415094339623</v>
      </c>
      <c r="H54" s="3">
        <f t="shared" si="4"/>
        <v>0.44</v>
      </c>
      <c r="I54" s="3">
        <f t="shared" si="2"/>
        <v>0.5137893</v>
      </c>
      <c r="K54">
        <f>+_xlfn.NORM.DIST(G54,U54,$I$18/SQRT(COUNT($G$2:G54)),1)</f>
        <v>0.21228368994587132</v>
      </c>
      <c r="L54">
        <f t="shared" si="3"/>
        <v>0.16958513717691853</v>
      </c>
      <c r="U54" s="3">
        <f>+AVERAGE(B$2:B54)+0.5*AVERAGE(C$2:C54)</f>
        <v>0.52214084905660385</v>
      </c>
      <c r="V54" s="3">
        <f t="shared" ca="1" si="0"/>
        <v>9.7614244878760026E-2</v>
      </c>
      <c r="W54">
        <f t="shared" ca="1" si="1"/>
        <v>1</v>
      </c>
      <c r="X54">
        <f ca="1">+SUM(W$2:W54)/COUNT(W$2:W54)</f>
        <v>0.50943396226415094</v>
      </c>
      <c r="Y54">
        <f ca="1">+_xlfn.NORM.DIST(X54,$U54,$I$18/SQRT(COUNT(X$2:X54)),1)</f>
        <v>0.43271722648374034</v>
      </c>
    </row>
    <row r="55" spans="1:25" x14ac:dyDescent="0.3">
      <c r="A55">
        <v>54</v>
      </c>
      <c r="B55">
        <v>0.90910000000000002</v>
      </c>
      <c r="C55">
        <v>0</v>
      </c>
      <c r="D55" s="1">
        <v>0.90910000000000002</v>
      </c>
      <c r="E55">
        <v>1</v>
      </c>
      <c r="G55">
        <f>+SUM(E$2:E55)/COUNT(E$2:E55)</f>
        <v>0.47222222222222221</v>
      </c>
      <c r="H55" s="3">
        <f t="shared" si="4"/>
        <v>0.44</v>
      </c>
      <c r="I55" s="3">
        <f t="shared" si="2"/>
        <v>0.52092129999999992</v>
      </c>
      <c r="K55">
        <f>+_xlfn.NORM.DIST(G55,U55,$I$18/SQRT(COUNT($G$2:G55)),1)</f>
        <v>0.22111462299853446</v>
      </c>
      <c r="L55">
        <f t="shared" si="3"/>
        <v>0.14727599157025384</v>
      </c>
      <c r="U55" s="3">
        <f>+AVERAGE(B$2:B55)+0.5*AVERAGE(C$2:C55)</f>
        <v>0.5293067592592593</v>
      </c>
      <c r="V55" s="3">
        <f t="shared" ca="1" si="0"/>
        <v>9.6196157025912776E-2</v>
      </c>
      <c r="W55">
        <f t="shared" ca="1" si="1"/>
        <v>1</v>
      </c>
      <c r="X55">
        <f ca="1">+SUM(W$2:W55)/COUNT(W$2:W55)</f>
        <v>0.51851851851851849</v>
      </c>
      <c r="Y55">
        <f ca="1">+_xlfn.NORM.DIST(X55,$U55,$I$18/SQRT(COUNT(X$2:X55)),1)</f>
        <v>0.44226694828366697</v>
      </c>
    </row>
    <row r="56" spans="1:25" x14ac:dyDescent="0.3">
      <c r="A56">
        <v>55</v>
      </c>
      <c r="B56">
        <v>0.28610000000000002</v>
      </c>
      <c r="C56">
        <v>3.3E-3</v>
      </c>
      <c r="D56" s="1">
        <v>0.28940000000000005</v>
      </c>
      <c r="E56">
        <v>0</v>
      </c>
      <c r="G56">
        <f>+SUM(E$2:E56)/COUNT(E$2:E56)</f>
        <v>0.46363636363636362</v>
      </c>
      <c r="H56" s="3">
        <f t="shared" si="4"/>
        <v>0.44</v>
      </c>
      <c r="I56" s="3">
        <f t="shared" si="2"/>
        <v>0.52163929999999992</v>
      </c>
      <c r="K56">
        <f>+_xlfn.NORM.DIST(G56,U56,$I$18/SQRT(COUNT($G$2:G56)),1)</f>
        <v>0.20256541694558117</v>
      </c>
      <c r="L56">
        <f t="shared" si="3"/>
        <v>0.14514436960284752</v>
      </c>
      <c r="U56" s="3">
        <f>+AVERAGE(B$2:B56)+0.5*AVERAGE(C$2:C56)</f>
        <v>0.52491481818181818</v>
      </c>
      <c r="V56" s="3">
        <f t="shared" ca="1" si="0"/>
        <v>0.46345423735097491</v>
      </c>
      <c r="W56">
        <f t="shared" ca="1" si="1"/>
        <v>0</v>
      </c>
      <c r="X56">
        <f ca="1">+SUM(W$2:W56)/COUNT(W$2:W56)</f>
        <v>0.50909090909090904</v>
      </c>
      <c r="Y56">
        <f ca="1">+_xlfn.NORM.DIST(X56,$U56,$I$18/SQRT(COUNT(X$2:X56)),1)</f>
        <v>0.41489369249511177</v>
      </c>
    </row>
    <row r="57" spans="1:25" x14ac:dyDescent="0.3">
      <c r="A57">
        <v>56</v>
      </c>
      <c r="B57">
        <v>0.28160000000000002</v>
      </c>
      <c r="C57">
        <v>4.1000000000000003E-3</v>
      </c>
      <c r="D57" s="1">
        <v>0.28570000000000001</v>
      </c>
      <c r="E57">
        <v>0</v>
      </c>
      <c r="G57">
        <f>+SUM(E$2:E57)/COUNT(E$2:E57)</f>
        <v>0.45535714285714285</v>
      </c>
      <c r="H57" s="3">
        <f t="shared" si="4"/>
        <v>0.42</v>
      </c>
      <c r="I57" s="3">
        <f t="shared" si="2"/>
        <v>0.51461230000000002</v>
      </c>
      <c r="K57">
        <f>+_xlfn.NORM.DIST(G57,U57,$I$18/SQRT(COUNT($G$2:G57)),1)</f>
        <v>0.18553747631734088</v>
      </c>
      <c r="L57">
        <f t="shared" si="3"/>
        <v>0.11018779739321781</v>
      </c>
      <c r="U57" s="3">
        <f>+AVERAGE(B$2:B57)+0.5*AVERAGE(C$2:C57)</f>
        <v>0.52060651785714296</v>
      </c>
      <c r="V57" s="3">
        <f t="shared" ca="1" si="0"/>
        <v>0.87326267556400627</v>
      </c>
      <c r="W57">
        <f t="shared" ca="1" si="1"/>
        <v>0</v>
      </c>
      <c r="X57">
        <f ca="1">+SUM(W$2:W57)/COUNT(W$2:W57)</f>
        <v>0.5</v>
      </c>
      <c r="Y57">
        <f ca="1">+_xlfn.NORM.DIST(X57,$U57,$I$18/SQRT(COUNT(X$2:X57)),1)</f>
        <v>0.38878717593095319</v>
      </c>
    </row>
    <row r="58" spans="1:25" x14ac:dyDescent="0.3">
      <c r="A58">
        <v>57</v>
      </c>
      <c r="B58">
        <v>0.98380000000000001</v>
      </c>
      <c r="C58">
        <v>0</v>
      </c>
      <c r="D58" s="1">
        <v>0.98380000000000001</v>
      </c>
      <c r="E58">
        <v>1</v>
      </c>
      <c r="G58">
        <f>+SUM(E$2:E58)/COUNT(E$2:E58)</f>
        <v>0.46491228070175439</v>
      </c>
      <c r="H58" s="3">
        <f t="shared" si="4"/>
        <v>0.44</v>
      </c>
      <c r="I58" s="3">
        <f t="shared" si="2"/>
        <v>0.52291329999999991</v>
      </c>
      <c r="K58">
        <f>+_xlfn.NORM.DIST(G58,U58,$I$18/SQRT(COUNT($G$2:G58)),1)</f>
        <v>0.18871268562342691</v>
      </c>
      <c r="L58">
        <f t="shared" si="3"/>
        <v>0.14141341054577483</v>
      </c>
      <c r="U58" s="3">
        <f>+AVERAGE(B$2:B58)+0.5*AVERAGE(C$2:C58)</f>
        <v>0.52873271929824572</v>
      </c>
      <c r="V58" s="3">
        <f t="shared" ca="1" si="0"/>
        <v>0.77898166548169501</v>
      </c>
      <c r="W58">
        <f t="shared" ca="1" si="1"/>
        <v>1</v>
      </c>
      <c r="X58">
        <f ca="1">+SUM(W$2:W58)/COUNT(W$2:W58)</f>
        <v>0.50877192982456143</v>
      </c>
      <c r="Y58">
        <f ca="1">+_xlfn.NORM.DIST(X58,$U58,$I$18/SQRT(COUNT(X$2:X58)),1)</f>
        <v>0.39125025848715023</v>
      </c>
    </row>
    <row r="59" spans="1:25" x14ac:dyDescent="0.3">
      <c r="A59">
        <v>58</v>
      </c>
      <c r="B59">
        <v>0.63939999999999997</v>
      </c>
      <c r="C59">
        <v>9.1000000000000004E-3</v>
      </c>
      <c r="D59" s="1">
        <v>0.64849999999999997</v>
      </c>
      <c r="E59">
        <v>0</v>
      </c>
      <c r="G59">
        <f>+SUM(E$2:E59)/COUNT(E$2:E59)</f>
        <v>0.45689655172413796</v>
      </c>
      <c r="H59" s="3">
        <f t="shared" si="4"/>
        <v>0.44</v>
      </c>
      <c r="I59" s="3">
        <f t="shared" si="2"/>
        <v>0.5303062999999999</v>
      </c>
      <c r="K59">
        <f>+_xlfn.NORM.DIST(G59,U59,$I$18/SQRT(COUNT($G$2:G59)),1)</f>
        <v>0.15152845023045103</v>
      </c>
      <c r="L59">
        <f t="shared" si="3"/>
        <v>0.12105006823539324</v>
      </c>
      <c r="U59" s="3">
        <f>+AVERAGE(B$2:B59)+0.5*AVERAGE(C$2:C59)</f>
        <v>0.53071922413793104</v>
      </c>
      <c r="V59" s="3">
        <f t="shared" ca="1" si="0"/>
        <v>0.94031827647102273</v>
      </c>
      <c r="W59">
        <f t="shared" ca="1" si="1"/>
        <v>0</v>
      </c>
      <c r="X59">
        <f ca="1">+SUM(W$2:W59)/COUNT(W$2:W59)</f>
        <v>0.5</v>
      </c>
      <c r="Y59">
        <f ca="1">+_xlfn.NORM.DIST(X59,$U59,$I$18/SQRT(COUNT(X$2:X59)),1)</f>
        <v>0.33412031165411582</v>
      </c>
    </row>
    <row r="60" spans="1:25" x14ac:dyDescent="0.3">
      <c r="A60">
        <v>59</v>
      </c>
      <c r="B60">
        <v>0.63639999999999997</v>
      </c>
      <c r="C60">
        <v>0</v>
      </c>
      <c r="D60" s="1">
        <v>0.63639999999999997</v>
      </c>
      <c r="E60">
        <v>1</v>
      </c>
      <c r="G60">
        <f>+SUM(E$2:E60)/COUNT(E$2:E60)</f>
        <v>0.46610169491525422</v>
      </c>
      <c r="H60" s="3">
        <f t="shared" si="4"/>
        <v>0.46</v>
      </c>
      <c r="I60" s="3">
        <f t="shared" si="2"/>
        <v>0.54303429999999986</v>
      </c>
      <c r="K60">
        <f>+_xlfn.NORM.DIST(G60,U60,$I$18/SQRT(COUNT($G$2:G60)),1)</f>
        <v>0.17504342543886281</v>
      </c>
      <c r="L60">
        <f t="shared" si="3"/>
        <v>0.1410624677689922</v>
      </c>
      <c r="U60" s="3">
        <f>+AVERAGE(B$2:B60)+0.5*AVERAGE(C$2:C60)</f>
        <v>0.53251042372881352</v>
      </c>
      <c r="V60" s="3">
        <f t="shared" ca="1" si="0"/>
        <v>0.15921759224526422</v>
      </c>
      <c r="W60">
        <f t="shared" ca="1" si="1"/>
        <v>1</v>
      </c>
      <c r="X60">
        <f ca="1">+SUM(W$2:W60)/COUNT(W$2:W60)</f>
        <v>0.50847457627118642</v>
      </c>
      <c r="Y60">
        <f ca="1">+_xlfn.NORM.DIST(X60,$U60,$I$18/SQRT(COUNT(X$2:X60)),1)</f>
        <v>0.36760530332057911</v>
      </c>
    </row>
    <row r="61" spans="1:25" x14ac:dyDescent="0.3">
      <c r="A61">
        <v>60</v>
      </c>
      <c r="B61">
        <v>0.18990000000000001</v>
      </c>
      <c r="C61">
        <v>1.6199999999999999E-2</v>
      </c>
      <c r="D61" s="1">
        <v>0.20610000000000001</v>
      </c>
      <c r="E61">
        <v>0</v>
      </c>
      <c r="G61">
        <f>+SUM(E$2:E61)/COUNT(E$2:E61)</f>
        <v>0.45833333333333331</v>
      </c>
      <c r="H61" s="3">
        <f t="shared" si="4"/>
        <v>0.46</v>
      </c>
      <c r="I61" s="3">
        <f t="shared" si="2"/>
        <v>0.53741129999999993</v>
      </c>
      <c r="K61">
        <f>+_xlfn.NORM.DIST(G61,U61,$I$18/SQRT(COUNT($G$2:G61)),1)</f>
        <v>0.16517065701381478</v>
      </c>
      <c r="L61">
        <f t="shared" si="3"/>
        <v>0.15799741515158963</v>
      </c>
      <c r="U61" s="3">
        <f>+AVERAGE(B$2:B61)+0.5*AVERAGE(C$2:C61)</f>
        <v>0.52693525000000008</v>
      </c>
      <c r="V61" s="3">
        <f t="shared" ca="1" si="0"/>
        <v>0.58389454749392034</v>
      </c>
      <c r="W61">
        <f t="shared" ca="1" si="1"/>
        <v>0</v>
      </c>
      <c r="X61">
        <f ca="1">+SUM(W$2:W61)/COUNT(W$2:W61)</f>
        <v>0.5</v>
      </c>
      <c r="Y61">
        <f ca="1">+_xlfn.NORM.DIST(X61,$U61,$I$18/SQRT(COUNT(X$2:X61)),1)</f>
        <v>0.35115739305909421</v>
      </c>
    </row>
    <row r="62" spans="1:25" x14ac:dyDescent="0.3">
      <c r="A62">
        <v>61</v>
      </c>
      <c r="B62">
        <v>0.43640000000000001</v>
      </c>
      <c r="C62">
        <v>0</v>
      </c>
      <c r="D62" s="1">
        <v>0.43640000000000001</v>
      </c>
      <c r="E62">
        <v>1</v>
      </c>
      <c r="G62">
        <f>+SUM(E$2:E62)/COUNT(E$2:E62)</f>
        <v>0.46721311475409838</v>
      </c>
      <c r="H62" s="3">
        <f t="shared" si="4"/>
        <v>0.48</v>
      </c>
      <c r="I62" s="3">
        <f t="shared" si="2"/>
        <v>0.54255629999999988</v>
      </c>
      <c r="K62">
        <f>+_xlfn.NORM.DIST(G62,U62,$I$18/SQRT(COUNT($G$2:G62)),1)</f>
        <v>0.20235889327281129</v>
      </c>
      <c r="L62">
        <f t="shared" si="3"/>
        <v>0.20888305107671765</v>
      </c>
      <c r="U62" s="3">
        <f>+AVERAGE(B$2:B62)+0.5*AVERAGE(C$2:C62)</f>
        <v>0.52545106557377053</v>
      </c>
      <c r="V62" s="3">
        <f t="shared" ca="1" si="0"/>
        <v>0.95013423927839324</v>
      </c>
      <c r="W62">
        <f t="shared" ca="1" si="1"/>
        <v>0</v>
      </c>
      <c r="X62">
        <f ca="1">+SUM(W$2:W62)/COUNT(W$2:W62)</f>
        <v>0.49180327868852458</v>
      </c>
      <c r="Y62">
        <f ca="1">+_xlfn.NORM.DIST(X62,$U62,$I$18/SQRT(COUNT(X$2:X62)),1)</f>
        <v>0.3151134875587045</v>
      </c>
    </row>
    <row r="63" spans="1:25" x14ac:dyDescent="0.3">
      <c r="A63">
        <v>62</v>
      </c>
      <c r="B63">
        <v>0.11210000000000001</v>
      </c>
      <c r="C63">
        <v>1.21E-2</v>
      </c>
      <c r="D63" s="1">
        <v>0.1242</v>
      </c>
      <c r="E63">
        <v>0</v>
      </c>
      <c r="G63">
        <f>+SUM(E$2:E63)/COUNT(E$2:E63)</f>
        <v>0.45967741935483869</v>
      </c>
      <c r="H63" s="3">
        <f t="shared" si="4"/>
        <v>0.46</v>
      </c>
      <c r="I63" s="3">
        <f t="shared" si="2"/>
        <v>0.53434329999999997</v>
      </c>
      <c r="K63">
        <f>+_xlfn.NORM.DIST(G63,U63,$I$18/SQRT(COUNT($G$2:G63)),1)</f>
        <v>0.19656209400792274</v>
      </c>
      <c r="L63">
        <f t="shared" si="3"/>
        <v>0.16777827185608943</v>
      </c>
      <c r="U63" s="3">
        <f>+AVERAGE(B$2:B63)+0.5*AVERAGE(C$2:C63)</f>
        <v>0.51888169354838709</v>
      </c>
      <c r="V63" s="3">
        <f t="shared" ca="1" si="0"/>
        <v>0.68064991596514546</v>
      </c>
      <c r="W63">
        <f t="shared" ca="1" si="1"/>
        <v>0</v>
      </c>
      <c r="X63">
        <f ca="1">+SUM(W$2:W63)/COUNT(W$2:W63)</f>
        <v>0.4838709677419355</v>
      </c>
      <c r="Y63">
        <f ca="1">+_xlfn.NORM.DIST(X63,$U63,$I$18/SQRT(COUNT(X$2:X63)),1)</f>
        <v>0.30678067385693542</v>
      </c>
    </row>
    <row r="64" spans="1:25" x14ac:dyDescent="0.3">
      <c r="A64">
        <v>63</v>
      </c>
      <c r="B64">
        <v>4.3400000000000001E-2</v>
      </c>
      <c r="C64">
        <v>1.6199999999999999E-2</v>
      </c>
      <c r="D64" s="16">
        <v>5.96E-2</v>
      </c>
      <c r="E64">
        <v>0</v>
      </c>
      <c r="G64">
        <f>+SUM(E$2:E64)/COUNT(E$2:E64)</f>
        <v>0.45238095238095238</v>
      </c>
      <c r="H64" s="3">
        <f t="shared" si="4"/>
        <v>0.46</v>
      </c>
      <c r="I64" s="3">
        <f t="shared" si="2"/>
        <v>0.5190092999999999</v>
      </c>
      <c r="K64">
        <f>+_xlfn.NORM.DIST(G64,U64,$I$18/SQRT(COUNT($G$2:G64)),1)</f>
        <v>0.19515742152298354</v>
      </c>
      <c r="L64">
        <f t="shared" si="3"/>
        <v>0.2223269686856757</v>
      </c>
      <c r="U64" s="3">
        <f>+AVERAGE(B$2:B64)+0.5*AVERAGE(C$2:C64)</f>
        <v>0.51146293650793651</v>
      </c>
      <c r="V64" s="3">
        <f t="shared" ca="1" si="0"/>
        <v>0.82386796975644472</v>
      </c>
      <c r="W64">
        <f t="shared" ca="1" si="1"/>
        <v>0</v>
      </c>
      <c r="X64">
        <f ca="1">+SUM(W$2:W64)/COUNT(W$2:W64)</f>
        <v>0.47619047619047616</v>
      </c>
      <c r="Y64">
        <f ca="1">+_xlfn.NORM.DIST(X64,$U64,$I$18/SQRT(COUNT(X$2:X64)),1)</f>
        <v>0.30402522919041669</v>
      </c>
    </row>
    <row r="65" spans="1:25" x14ac:dyDescent="0.3">
      <c r="A65">
        <v>64</v>
      </c>
      <c r="B65">
        <v>0.68899999999999995</v>
      </c>
      <c r="C65">
        <v>7.9000000000000001E-2</v>
      </c>
      <c r="D65" s="16">
        <v>0.7679999999999999</v>
      </c>
      <c r="E65">
        <v>1</v>
      </c>
      <c r="G65">
        <f>+SUM(E$2:E65)/COUNT(E$2:E65)</f>
        <v>0.4609375</v>
      </c>
      <c r="H65" s="3">
        <f t="shared" si="4"/>
        <v>0.48</v>
      </c>
      <c r="I65" s="3">
        <f t="shared" si="2"/>
        <v>0.52429729999999986</v>
      </c>
      <c r="K65">
        <f>+_xlfn.NORM.DIST(G65,U65,$I$18/SQRT(COUNT($G$2:G65)),1)</f>
        <v>0.21472294877450548</v>
      </c>
      <c r="L65">
        <f t="shared" si="3"/>
        <v>0.28305467803776874</v>
      </c>
      <c r="U65" s="3">
        <f>+AVERAGE(B$2:B65)+0.5*AVERAGE(C$2:C65)</f>
        <v>0.51485414062500001</v>
      </c>
      <c r="V65" s="3">
        <f t="shared" ca="1" si="0"/>
        <v>0.10539768920203485</v>
      </c>
      <c r="W65">
        <f t="shared" ca="1" si="1"/>
        <v>1</v>
      </c>
      <c r="X65">
        <f ca="1">+SUM(W$2:W65)/COUNT(W$2:W65)</f>
        <v>0.484375</v>
      </c>
      <c r="Y65">
        <f ca="1">+_xlfn.NORM.DIST(X65,$U65,$I$18/SQRT(COUNT(X$2:X65)),1)</f>
        <v>0.32755768892451309</v>
      </c>
    </row>
    <row r="66" spans="1:25" x14ac:dyDescent="0.3">
      <c r="A66">
        <v>65</v>
      </c>
      <c r="B66">
        <v>0.73260000000000003</v>
      </c>
      <c r="C66">
        <v>2.5999999999999999E-2</v>
      </c>
      <c r="D66" s="16">
        <v>0.75860000000000005</v>
      </c>
      <c r="E66">
        <v>1</v>
      </c>
      <c r="G66">
        <f>+SUM(E$2:E66)/COUNT(E$2:E66)</f>
        <v>0.46923076923076923</v>
      </c>
      <c r="H66" s="3">
        <f t="shared" si="4"/>
        <v>0.5</v>
      </c>
      <c r="I66" s="3">
        <f t="shared" si="2"/>
        <v>0.53117029999999987</v>
      </c>
      <c r="K66">
        <f>+_xlfn.NORM.DIST(G66,U66,$I$18/SQRT(COUNT($G$2:G66)),1)</f>
        <v>0.2338472215607437</v>
      </c>
      <c r="L66">
        <f t="shared" si="3"/>
        <v>0.34319664541354045</v>
      </c>
      <c r="U66" s="3">
        <f>+AVERAGE(B$2:B66)+0.5*AVERAGE(C$2:C66)</f>
        <v>0.51840407692307688</v>
      </c>
      <c r="V66" s="3">
        <f t="shared" ca="1" si="0"/>
        <v>0.76839654401045399</v>
      </c>
      <c r="W66">
        <f t="shared" ca="1" si="1"/>
        <v>0</v>
      </c>
      <c r="X66">
        <f ca="1">+SUM(W$2:W66)/COUNT(W$2:W66)</f>
        <v>0.47692307692307695</v>
      </c>
      <c r="Y66">
        <f ca="1">+_xlfn.NORM.DIST(X66,$U66,$I$18/SQRT(COUNT(X$2:X66)),1)</f>
        <v>0.2700609845517572</v>
      </c>
    </row>
    <row r="67" spans="1:25" x14ac:dyDescent="0.3">
      <c r="A67">
        <v>66</v>
      </c>
      <c r="B67">
        <v>0.64159999999999995</v>
      </c>
      <c r="C67">
        <v>2.0799999999999999E-2</v>
      </c>
      <c r="D67" s="16">
        <v>0.66239999999999999</v>
      </c>
      <c r="E67">
        <v>0</v>
      </c>
      <c r="G67">
        <f>+SUM(E$2:E67)/COUNT(E$2:E67)</f>
        <v>0.4621212121212121</v>
      </c>
      <c r="H67" s="3">
        <f t="shared" si="4"/>
        <v>0.5</v>
      </c>
      <c r="I67" s="3">
        <f t="shared" si="2"/>
        <v>0.54239229999999994</v>
      </c>
      <c r="K67">
        <f>+_xlfn.NORM.DIST(G67,U67,$I$18/SQRT(COUNT($G$2:G67)),1)</f>
        <v>0.19277122467281702</v>
      </c>
      <c r="L67">
        <f t="shared" si="3"/>
        <v>0.29146325793041145</v>
      </c>
      <c r="U67" s="3">
        <f>+AVERAGE(B$2:B67)+0.5*AVERAGE(C$2:C67)</f>
        <v>0.52042825757575761</v>
      </c>
      <c r="V67" s="3">
        <f t="shared" ref="V67:V130" ca="1" si="5">+RAND()</f>
        <v>0.16752904042229544</v>
      </c>
      <c r="W67">
        <f t="shared" ref="W67:W130" ca="1" si="6">+IF(V67&lt;B67,1,IF(V67&lt;D67,1/2,0))</f>
        <v>1</v>
      </c>
      <c r="X67">
        <f ca="1">+SUM(W$2:W67)/COUNT(W$2:W67)</f>
        <v>0.48484848484848486</v>
      </c>
      <c r="Y67">
        <f ca="1">+_xlfn.NORM.DIST(X67,$U67,$I$18/SQRT(COUNT(X$2:X67)),1)</f>
        <v>0.29822910377891287</v>
      </c>
    </row>
    <row r="68" spans="1:25" x14ac:dyDescent="0.3">
      <c r="A68">
        <v>67</v>
      </c>
      <c r="B68">
        <v>0.63751999999999998</v>
      </c>
      <c r="C68">
        <v>6.4999999999999997E-3</v>
      </c>
      <c r="D68" s="16">
        <v>0.64401999999999993</v>
      </c>
      <c r="E68">
        <v>1</v>
      </c>
      <c r="G68">
        <f>+SUM(E$2:E68)/COUNT(E$2:E68)</f>
        <v>0.47014925373134331</v>
      </c>
      <c r="H68" s="3">
        <f t="shared" si="4"/>
        <v>0.51</v>
      </c>
      <c r="I68" s="3">
        <f t="shared" si="2"/>
        <v>0.54520769999999996</v>
      </c>
      <c r="K68">
        <f>+_xlfn.NORM.DIST(G68,U68,$I$18/SQRT(COUNT($G$2:G68)),1)</f>
        <v>0.21744977471279803</v>
      </c>
      <c r="L68">
        <f t="shared" si="3"/>
        <v>0.32417643014560082</v>
      </c>
      <c r="U68" s="3">
        <f>+AVERAGE(B$2:B68)+0.5*AVERAGE(C$2:C68)</f>
        <v>0.52222440298507466</v>
      </c>
      <c r="V68" s="3">
        <f t="shared" ca="1" si="5"/>
        <v>0.93416771296773438</v>
      </c>
      <c r="W68">
        <f t="shared" ca="1" si="6"/>
        <v>0</v>
      </c>
      <c r="X68">
        <f ca="1">+SUM(W$2:W68)/COUNT(W$2:W68)</f>
        <v>0.47761194029850745</v>
      </c>
      <c r="Y68">
        <f ca="1">+_xlfn.NORM.DIST(X68,$U68,$I$18/SQRT(COUNT(X$2:X68)),1)</f>
        <v>0.25176796857034489</v>
      </c>
    </row>
    <row r="69" spans="1:25" x14ac:dyDescent="0.3">
      <c r="A69">
        <v>68</v>
      </c>
      <c r="B69">
        <v>0.8669</v>
      </c>
      <c r="C69">
        <v>3.7000000000000002E-3</v>
      </c>
      <c r="D69" s="16">
        <v>0.87060000000000004</v>
      </c>
      <c r="E69">
        <v>0</v>
      </c>
      <c r="G69">
        <f>+SUM(E$2:E69)/COUNT(E$2:E69)</f>
        <v>0.46323529411764708</v>
      </c>
      <c r="H69" s="3">
        <f t="shared" si="4"/>
        <v>0.51</v>
      </c>
      <c r="I69" s="3">
        <f t="shared" si="2"/>
        <v>0.55189769999999994</v>
      </c>
      <c r="K69">
        <f>+_xlfn.NORM.DIST(G69,U69,$I$18/SQRT(COUNT($G$2:G69)),1)</f>
        <v>0.16650697359391198</v>
      </c>
      <c r="L69">
        <f t="shared" si="3"/>
        <v>0.29366530131588925</v>
      </c>
      <c r="U69" s="3">
        <f>+AVERAGE(B$2:B69)+0.5*AVERAGE(C$2:C69)</f>
        <v>0.52732036764705892</v>
      </c>
      <c r="V69" s="3">
        <f t="shared" ca="1" si="5"/>
        <v>0.17265967260195336</v>
      </c>
      <c r="W69">
        <f t="shared" ca="1" si="6"/>
        <v>1</v>
      </c>
      <c r="X69">
        <f ca="1">+SUM(W$2:W69)/COUNT(W$2:W69)</f>
        <v>0.48529411764705882</v>
      </c>
      <c r="Y69">
        <f ca="1">+_xlfn.NORM.DIST(X69,$U69,$I$18/SQRT(COUNT(X$2:X69)),1)</f>
        <v>0.26276535795164679</v>
      </c>
    </row>
    <row r="70" spans="1:25" x14ac:dyDescent="0.3">
      <c r="A70">
        <v>69</v>
      </c>
      <c r="B70">
        <v>0.53990000000000005</v>
      </c>
      <c r="C70">
        <v>3.8999999999999998E-3</v>
      </c>
      <c r="D70" s="16">
        <v>0.54380000000000006</v>
      </c>
      <c r="E70">
        <v>1</v>
      </c>
      <c r="G70">
        <f>+SUM(E$2:E70)/COUNT(E$2:E70)</f>
        <v>0.47101449275362317</v>
      </c>
      <c r="H70" s="3">
        <f t="shared" si="4"/>
        <v>0.53</v>
      </c>
      <c r="I70" s="3">
        <f t="shared" si="2"/>
        <v>0.55500669999999985</v>
      </c>
      <c r="K70">
        <f>+_xlfn.NORM.DIST(G70,U70,$I$18/SQRT(COUNT($G$2:G70)),1)</f>
        <v>0.19489872011552159</v>
      </c>
      <c r="L70">
        <f t="shared" si="3"/>
        <v>0.37300072219588165</v>
      </c>
      <c r="U70" s="3">
        <f>+AVERAGE(B$2:B70)+0.5*AVERAGE(C$2:C70)</f>
        <v>0.52753094202898565</v>
      </c>
      <c r="V70" s="3">
        <f t="shared" ca="1" si="5"/>
        <v>0.72521796130104843</v>
      </c>
      <c r="W70">
        <f t="shared" ca="1" si="6"/>
        <v>0</v>
      </c>
      <c r="X70">
        <f ca="1">+SUM(W$2:W70)/COUNT(W$2:W70)</f>
        <v>0.47826086956521741</v>
      </c>
      <c r="Y70">
        <f ca="1">+_xlfn.NORM.DIST(X70,$U70,$I$18/SQRT(COUNT(X$2:X70)),1)</f>
        <v>0.22671168303796085</v>
      </c>
    </row>
    <row r="71" spans="1:25" x14ac:dyDescent="0.3">
      <c r="A71">
        <v>70</v>
      </c>
      <c r="B71">
        <v>0.22220000000000001</v>
      </c>
      <c r="C71">
        <v>0</v>
      </c>
      <c r="D71" s="16">
        <v>0.22220000000000001</v>
      </c>
      <c r="E71">
        <v>0</v>
      </c>
      <c r="G71">
        <f>+SUM(E$2:E71)/COUNT(E$2:E71)</f>
        <v>0.4642857142857143</v>
      </c>
      <c r="H71" s="3">
        <f t="shared" si="4"/>
        <v>0.53</v>
      </c>
      <c r="I71" s="3">
        <f t="shared" si="2"/>
        <v>0.55763269999999987</v>
      </c>
      <c r="K71">
        <f>+_xlfn.NORM.DIST(G71,U71,$I$18/SQRT(COUNT($G$2:G71)),1)</f>
        <v>0.18340354131534717</v>
      </c>
      <c r="L71">
        <f t="shared" si="3"/>
        <v>0.36019736623207038</v>
      </c>
      <c r="U71" s="3">
        <f>+AVERAGE(B$2:B71)+0.5*AVERAGE(C$2:C71)</f>
        <v>0.5231690714285715</v>
      </c>
      <c r="V71" s="3">
        <f t="shared" ca="1" si="5"/>
        <v>0.61593250425074086</v>
      </c>
      <c r="W71">
        <f t="shared" ca="1" si="6"/>
        <v>0</v>
      </c>
      <c r="X71">
        <f ca="1">+SUM(W$2:W71)/COUNT(W$2:W71)</f>
        <v>0.47142857142857142</v>
      </c>
      <c r="Y71">
        <f ca="1">+_xlfn.NORM.DIST(X71,$U71,$I$18/SQRT(COUNT(X$2:X71)),1)</f>
        <v>0.21389008284960592</v>
      </c>
    </row>
    <row r="72" spans="1:25" x14ac:dyDescent="0.3">
      <c r="A72">
        <v>71</v>
      </c>
      <c r="B72">
        <v>0.97170000000000001</v>
      </c>
      <c r="C72">
        <v>0</v>
      </c>
      <c r="D72" s="16">
        <v>0.97170000000000001</v>
      </c>
      <c r="E72">
        <v>1</v>
      </c>
      <c r="G72">
        <f>+SUM(E$2:E72)/COUNT(E$2:E72)</f>
        <v>0.47183098591549294</v>
      </c>
      <c r="H72" s="3">
        <f t="shared" si="4"/>
        <v>0.53</v>
      </c>
      <c r="I72" s="3">
        <f t="shared" si="2"/>
        <v>0.5607027</v>
      </c>
      <c r="K72">
        <f>+_xlfn.NORM.DIST(G72,U72,$I$18/SQRT(COUNT($G$2:G72)),1)</f>
        <v>0.18674907962986351</v>
      </c>
      <c r="L72">
        <f t="shared" si="3"/>
        <v>0.34542657199447102</v>
      </c>
      <c r="U72" s="3">
        <f>+AVERAGE(B$2:B72)+0.5*AVERAGE(C$2:C72)</f>
        <v>0.52948640845070427</v>
      </c>
      <c r="V72" s="3">
        <f t="shared" ca="1" si="5"/>
        <v>0.17526194006961171</v>
      </c>
      <c r="W72">
        <f t="shared" ca="1" si="6"/>
        <v>1</v>
      </c>
      <c r="X72">
        <f ca="1">+SUM(W$2:W72)/COUNT(W$2:W72)</f>
        <v>0.47887323943661969</v>
      </c>
      <c r="Y72">
        <f ca="1">+_xlfn.NORM.DIST(X72,$U72,$I$18/SQRT(COUNT(X$2:X72)),1)</f>
        <v>0.21733089952070964</v>
      </c>
    </row>
    <row r="73" spans="1:25" x14ac:dyDescent="0.3">
      <c r="A73">
        <v>72</v>
      </c>
      <c r="B73">
        <v>0.46879999999999999</v>
      </c>
      <c r="C73">
        <v>3.7000000000000002E-3</v>
      </c>
      <c r="D73" s="16">
        <v>0.47249999999999998</v>
      </c>
      <c r="E73">
        <v>0</v>
      </c>
      <c r="G73">
        <f>+SUM(E$2:E73)/COUNT(E$2:E73)</f>
        <v>0.46527777777777779</v>
      </c>
      <c r="H73" s="3">
        <f t="shared" si="4"/>
        <v>0.52</v>
      </c>
      <c r="I73" s="3">
        <f t="shared" si="2"/>
        <v>0.56011469999999997</v>
      </c>
      <c r="K73">
        <f>+_xlfn.NORM.DIST(G73,U73,$I$18/SQRT(COUNT($G$2:G73)),1)</f>
        <v>0.16222730801132526</v>
      </c>
      <c r="L73">
        <f t="shared" si="3"/>
        <v>0.30166671502177966</v>
      </c>
      <c r="U73" s="3">
        <f>+AVERAGE(B$2:B73)+0.5*AVERAGE(C$2:C73)</f>
        <v>0.52866923611111127</v>
      </c>
      <c r="V73" s="3">
        <f t="shared" ca="1" si="5"/>
        <v>0.12423455982163967</v>
      </c>
      <c r="W73">
        <f t="shared" ca="1" si="6"/>
        <v>1</v>
      </c>
      <c r="X73">
        <f ca="1">+SUM(W$2:W73)/COUNT(W$2:W73)</f>
        <v>0.4861111111111111</v>
      </c>
      <c r="Y73">
        <f ca="1">+_xlfn.NORM.DIST(X73,$U73,$I$18/SQRT(COUNT(X$2:X73)),1)</f>
        <v>0.25414086291800325</v>
      </c>
    </row>
    <row r="74" spans="1:25" x14ac:dyDescent="0.3">
      <c r="A74">
        <v>73</v>
      </c>
      <c r="B74">
        <v>0.6532</v>
      </c>
      <c r="C74">
        <v>5.7000000000000002E-3</v>
      </c>
      <c r="D74" s="16">
        <v>0.65890000000000004</v>
      </c>
      <c r="E74">
        <v>0</v>
      </c>
      <c r="G74">
        <f>+SUM(E$2:E74)/COUNT(E$2:E74)</f>
        <v>0.4589041095890411</v>
      </c>
      <c r="H74" s="3">
        <f t="shared" si="4"/>
        <v>0.5</v>
      </c>
      <c r="I74" s="3">
        <f t="shared" si="2"/>
        <v>0.55687069999999994</v>
      </c>
      <c r="K74">
        <f>+_xlfn.NORM.DIST(G74,U74,$I$18/SQRT(COUNT($G$2:G74)),1)</f>
        <v>0.13152067139609341</v>
      </c>
      <c r="L74">
        <f t="shared" si="3"/>
        <v>0.23066568769764448</v>
      </c>
      <c r="U74" s="3">
        <f>+AVERAGE(B$2:B74)+0.5*AVERAGE(C$2:C74)</f>
        <v>0.53041417808219182</v>
      </c>
      <c r="V74" s="3">
        <f t="shared" ca="1" si="5"/>
        <v>0.73692479920865128</v>
      </c>
      <c r="W74">
        <f t="shared" ca="1" si="6"/>
        <v>0</v>
      </c>
      <c r="X74">
        <f ca="1">+SUM(W$2:W74)/COUNT(W$2:W74)</f>
        <v>0.47945205479452052</v>
      </c>
      <c r="Y74">
        <f ca="1">+_xlfn.NORM.DIST(X74,$U74,$I$18/SQRT(COUNT(X$2:X74)),1)</f>
        <v>0.21254325365124513</v>
      </c>
    </row>
    <row r="75" spans="1:25" x14ac:dyDescent="0.3">
      <c r="A75">
        <v>74</v>
      </c>
      <c r="B75">
        <v>0.60299999999999998</v>
      </c>
      <c r="C75">
        <v>1.11E-2</v>
      </c>
      <c r="D75" s="16">
        <v>0.61409999999999998</v>
      </c>
      <c r="E75" s="17">
        <v>0</v>
      </c>
      <c r="G75">
        <f>+SUM(E$2:E75)/COUNT(E$2:E75)</f>
        <v>0.45270270270270269</v>
      </c>
      <c r="H75" s="3">
        <f t="shared" si="4"/>
        <v>0.5</v>
      </c>
      <c r="I75" s="3">
        <f t="shared" si="2"/>
        <v>0.5639267</v>
      </c>
      <c r="K75">
        <f>+_xlfn.NORM.DIST(G75,U75,$I$18/SQRT(COUNT($G$2:G75)),1)</f>
        <v>0.10725973459951435</v>
      </c>
      <c r="L75">
        <f t="shared" si="3"/>
        <v>0.20381997429585486</v>
      </c>
      <c r="U75" s="3">
        <f>+AVERAGE(B$2:B75)+0.5*AVERAGE(C$2:C75)</f>
        <v>0.53147006756756765</v>
      </c>
      <c r="V75" s="3">
        <f t="shared" ca="1" si="5"/>
        <v>0.27927976888136763</v>
      </c>
      <c r="W75">
        <f t="shared" ca="1" si="6"/>
        <v>1</v>
      </c>
      <c r="X75">
        <f ca="1">+SUM(W$2:W75)/COUNT(W$2:W75)</f>
        <v>0.48648648648648651</v>
      </c>
      <c r="Y75">
        <f ca="1">+_xlfn.NORM.DIST(X75,$U75,$I$18/SQRT(COUNT(X$2:X75)),1)</f>
        <v>0.23920529526502118</v>
      </c>
    </row>
    <row r="76" spans="1:25" x14ac:dyDescent="0.3">
      <c r="A76">
        <v>75</v>
      </c>
      <c r="B76">
        <v>0.1782</v>
      </c>
      <c r="C76">
        <v>4.5999999999999999E-3</v>
      </c>
      <c r="D76" s="16">
        <v>0.18279999999999999</v>
      </c>
      <c r="E76" s="17">
        <v>0</v>
      </c>
      <c r="G76">
        <f>+SUM(E$2:E76)/COUNT(E$2:E76)</f>
        <v>0.44666666666666666</v>
      </c>
      <c r="H76" s="3">
        <f t="shared" si="4"/>
        <v>0.48</v>
      </c>
      <c r="I76" s="3">
        <f t="shared" si="2"/>
        <v>0.55380170000000006</v>
      </c>
      <c r="K76">
        <f>+_xlfn.NORM.DIST(G76,U76,$I$18/SQRT(COUNT($G$2:G76)),1)</f>
        <v>0.10184456223081551</v>
      </c>
      <c r="L76">
        <f t="shared" si="3"/>
        <v>0.16954455861699108</v>
      </c>
      <c r="U76" s="3">
        <f>+AVERAGE(B$2:B76)+0.5*AVERAGE(C$2:C76)</f>
        <v>0.52679046666666673</v>
      </c>
      <c r="V76" s="3">
        <f t="shared" ca="1" si="5"/>
        <v>0.38241518392688811</v>
      </c>
      <c r="W76">
        <f t="shared" ca="1" si="6"/>
        <v>0</v>
      </c>
      <c r="X76">
        <f ca="1">+SUM(W$2:W76)/COUNT(W$2:W76)</f>
        <v>0.48</v>
      </c>
      <c r="Y76">
        <f ca="1">+_xlfn.NORM.DIST(X76,$U76,$I$18/SQRT(COUNT(X$2:X76)),1)</f>
        <v>0.22895285205868338</v>
      </c>
    </row>
    <row r="77" spans="1:25" x14ac:dyDescent="0.3">
      <c r="A77">
        <v>76</v>
      </c>
      <c r="B77">
        <v>0.109</v>
      </c>
      <c r="C77">
        <v>0.97089999999999999</v>
      </c>
      <c r="D77" s="16">
        <v>0.97089999999999999</v>
      </c>
      <c r="E77" s="17">
        <v>0.5</v>
      </c>
      <c r="G77">
        <f>+SUM(E$2:E77)/COUNT(E$2:E77)</f>
        <v>0.44736842105263158</v>
      </c>
      <c r="H77" s="3">
        <f t="shared" si="4"/>
        <v>0.49</v>
      </c>
      <c r="I77" s="3">
        <f t="shared" si="2"/>
        <v>0.56158869999999994</v>
      </c>
      <c r="K77">
        <f>+_xlfn.NORM.DIST(G77,U77,$I$18/SQRT(COUNT($G$2:G77)),1)</f>
        <v>9.9821828070154772E-2</v>
      </c>
      <c r="L77">
        <f t="shared" si="3"/>
        <v>0.17688508567116443</v>
      </c>
      <c r="U77" s="3">
        <f>+AVERAGE(B$2:B77)+0.5*AVERAGE(C$2:C77)</f>
        <v>0.5276807236842106</v>
      </c>
      <c r="V77" s="3">
        <f t="shared" ca="1" si="5"/>
        <v>0.58596921859071793</v>
      </c>
      <c r="W77">
        <f t="shared" ca="1" si="6"/>
        <v>0.5</v>
      </c>
      <c r="X77">
        <f ca="1">+SUM(W$2:W77)/COUNT(W$2:W77)</f>
        <v>0.48026315789473684</v>
      </c>
      <c r="Y77">
        <f ca="1">+_xlfn.NORM.DIST(X77,$U77,$I$18/SQRT(COUNT(X$2:X77)),1)</f>
        <v>0.22445103525442589</v>
      </c>
    </row>
    <row r="78" spans="1:25" x14ac:dyDescent="0.3">
      <c r="A78">
        <v>77</v>
      </c>
      <c r="B78">
        <v>0.80820000000000003</v>
      </c>
      <c r="C78">
        <v>0</v>
      </c>
      <c r="D78" s="16">
        <v>0.80820000000000003</v>
      </c>
      <c r="E78" s="17">
        <v>0</v>
      </c>
      <c r="G78">
        <f>+SUM(E$2:E78)/COUNT(E$2:E78)</f>
        <v>0.44155844155844154</v>
      </c>
      <c r="H78" s="3">
        <f t="shared" si="4"/>
        <v>0.49</v>
      </c>
      <c r="I78" s="3">
        <f t="shared" si="2"/>
        <v>0.57511469999999998</v>
      </c>
      <c r="K78">
        <f>+_xlfn.NORM.DIST(G78,U78,$I$18/SQRT(COUNT($G$2:G78)),1)</f>
        <v>7.4519925417997651E-2</v>
      </c>
      <c r="L78">
        <f t="shared" si="3"/>
        <v>0.13512089944755717</v>
      </c>
      <c r="U78" s="3">
        <f>+AVERAGE(B$2:B78)+0.5*AVERAGE(C$2:C78)</f>
        <v>0.5313238311688312</v>
      </c>
      <c r="V78" s="3">
        <f t="shared" ca="1" si="5"/>
        <v>0.70681729903241808</v>
      </c>
      <c r="W78">
        <f t="shared" ca="1" si="6"/>
        <v>1</v>
      </c>
      <c r="X78">
        <f ca="1">+SUM(W$2:W78)/COUNT(W$2:W78)</f>
        <v>0.48701298701298701</v>
      </c>
      <c r="Y78">
        <f ca="1">+_xlfn.NORM.DIST(X78,$U78,$I$18/SQRT(COUNT(X$2:X78)),1)</f>
        <v>0.23814774407045219</v>
      </c>
    </row>
    <row r="79" spans="1:25" x14ac:dyDescent="0.3">
      <c r="A79">
        <v>78</v>
      </c>
      <c r="B79">
        <v>0.91949999999999998</v>
      </c>
      <c r="C79">
        <v>1.2500000000000001E-2</v>
      </c>
      <c r="D79" s="16">
        <v>0.93199999999999994</v>
      </c>
      <c r="E79" s="17">
        <v>1</v>
      </c>
      <c r="G79">
        <f>+SUM(E$2:E79)/COUNT(E$2:E79)</f>
        <v>0.44871794871794873</v>
      </c>
      <c r="H79" s="3">
        <f t="shared" si="4"/>
        <v>0.49</v>
      </c>
      <c r="I79" s="3">
        <f t="shared" si="2"/>
        <v>0.5759837000000001</v>
      </c>
      <c r="K79">
        <f>+_xlfn.NORM.DIST(G79,U79,$I$18/SQRT(COUNT($G$2:G79)),1)</f>
        <v>7.8058732422182336E-2</v>
      </c>
      <c r="L79">
        <f t="shared" si="3"/>
        <v>0.13269060802896232</v>
      </c>
      <c r="U79" s="3">
        <f>+AVERAGE(B$2:B79)+0.5*AVERAGE(C$2:C79)</f>
        <v>0.53638057692307695</v>
      </c>
      <c r="V79" s="3">
        <f t="shared" ca="1" si="5"/>
        <v>0.64134322346746087</v>
      </c>
      <c r="W79">
        <f t="shared" ca="1" si="6"/>
        <v>1</v>
      </c>
      <c r="X79">
        <f ca="1">+SUM(W$2:W79)/COUNT(W$2:W79)</f>
        <v>0.49358974358974361</v>
      </c>
      <c r="Y79">
        <f ca="1">+_xlfn.NORM.DIST(X79,$U79,$I$18/SQRT(COUNT(X$2:X79)),1)</f>
        <v>0.24437694831589929</v>
      </c>
    </row>
    <row r="80" spans="1:25" x14ac:dyDescent="0.3">
      <c r="A80">
        <v>79</v>
      </c>
      <c r="B80">
        <v>0.18360000000000001</v>
      </c>
      <c r="C80">
        <v>0.01</v>
      </c>
      <c r="D80" s="16">
        <v>0.19360000000000002</v>
      </c>
      <c r="E80" s="17">
        <v>0</v>
      </c>
      <c r="G80">
        <f>+SUM(E$2:E80)/COUNT(E$2:E80)</f>
        <v>0.44303797468354428</v>
      </c>
      <c r="H80" s="3">
        <f t="shared" si="4"/>
        <v>0.47</v>
      </c>
      <c r="I80" s="3">
        <f t="shared" si="2"/>
        <v>0.56743969999999999</v>
      </c>
      <c r="K80">
        <f>+_xlfn.NORM.DIST(G80,U80,$I$18/SQRT(COUNT($G$2:G80)),1)</f>
        <v>7.3792208931851982E-2</v>
      </c>
      <c r="L80">
        <f t="shared" si="3"/>
        <v>0.10344672210177622</v>
      </c>
      <c r="U80" s="3">
        <f>+AVERAGE(B$2:B80)+0.5*AVERAGE(C$2:C80)</f>
        <v>0.53197829113924056</v>
      </c>
      <c r="V80" s="3">
        <f t="shared" ca="1" si="5"/>
        <v>0.25888220584462329</v>
      </c>
      <c r="W80">
        <f t="shared" ca="1" si="6"/>
        <v>0</v>
      </c>
      <c r="X80">
        <f ca="1">+SUM(W$2:W80)/COUNT(W$2:W80)</f>
        <v>0.48734177215189872</v>
      </c>
      <c r="Y80">
        <f ca="1">+_xlfn.NORM.DIST(X80,$U80,$I$18/SQRT(COUNT(X$2:X80)),1)</f>
        <v>0.23368434650430642</v>
      </c>
    </row>
    <row r="81" spans="1:25" x14ac:dyDescent="0.3">
      <c r="A81">
        <v>80</v>
      </c>
      <c r="B81">
        <v>0.66979999999999995</v>
      </c>
      <c r="C81">
        <v>3.7000000000000002E-3</v>
      </c>
      <c r="D81" s="16">
        <v>0.67349999999999999</v>
      </c>
      <c r="E81" s="17">
        <v>1</v>
      </c>
      <c r="G81">
        <f>+SUM(E$2:E81)/COUNT(E$2:E81)</f>
        <v>0.45</v>
      </c>
      <c r="H81" s="3">
        <f t="shared" si="4"/>
        <v>0.47</v>
      </c>
      <c r="I81" s="3">
        <f t="shared" si="2"/>
        <v>0.56668569999999996</v>
      </c>
      <c r="K81">
        <f>+_xlfn.NORM.DIST(G81,U81,$I$18/SQRT(COUNT($G$2:G81)),1)</f>
        <v>8.5064584588647268E-2</v>
      </c>
      <c r="L81">
        <f t="shared" si="3"/>
        <v>0.10521441905583528</v>
      </c>
      <c r="U81" s="3">
        <f>+AVERAGE(B$2:B81)+0.5*AVERAGE(C$2:C81)</f>
        <v>0.53372418750000006</v>
      </c>
      <c r="V81" s="3">
        <f t="shared" ca="1" si="5"/>
        <v>0.24119617417359784</v>
      </c>
      <c r="W81">
        <f t="shared" ca="1" si="6"/>
        <v>1</v>
      </c>
      <c r="X81">
        <f ca="1">+SUM(W$2:W81)/COUNT(W$2:W81)</f>
        <v>0.49375000000000002</v>
      </c>
      <c r="Y81">
        <f ca="1">+_xlfn.NORM.DIST(X81,$U81,$I$18/SQRT(COUNT(X$2:X81)),1)</f>
        <v>0.25624616895891883</v>
      </c>
    </row>
    <row r="82" spans="1:25" x14ac:dyDescent="0.3">
      <c r="A82">
        <v>81</v>
      </c>
      <c r="B82">
        <v>0.70779999999999998</v>
      </c>
      <c r="C82">
        <v>6.0100000000000001E-2</v>
      </c>
      <c r="D82" s="16">
        <v>0.76790000000000003</v>
      </c>
      <c r="E82" s="17">
        <v>1</v>
      </c>
      <c r="G82">
        <f>+SUM(E$2:E82)/COUNT(E$2:E82)</f>
        <v>0.4567901234567901</v>
      </c>
      <c r="H82" s="3">
        <f t="shared" si="4"/>
        <v>0.47</v>
      </c>
      <c r="I82" s="3">
        <f t="shared" si="2"/>
        <v>0.56380569999999997</v>
      </c>
      <c r="K82">
        <f>+_xlfn.NORM.DIST(G82,U82,$I$18/SQRT(COUNT($G$2:G82)),1)</f>
        <v>9.5108598834638916E-2</v>
      </c>
      <c r="L82">
        <f t="shared" si="3"/>
        <v>0.11216741588144981</v>
      </c>
      <c r="U82" s="3">
        <f>+AVERAGE(B$2:B82)+0.5*AVERAGE(C$2:C82)</f>
        <v>0.53624425925925923</v>
      </c>
      <c r="V82" s="3">
        <f t="shared" ca="1" si="5"/>
        <v>8.295875060375546E-2</v>
      </c>
      <c r="W82">
        <f t="shared" ca="1" si="6"/>
        <v>1</v>
      </c>
      <c r="X82">
        <f ca="1">+SUM(W$2:W82)/COUNT(W$2:W82)</f>
        <v>0.5</v>
      </c>
      <c r="Y82">
        <f ca="1">+_xlfn.NORM.DIST(X82,$U82,$I$18/SQRT(COUNT(X$2:X82)),1)</f>
        <v>0.27507065443548373</v>
      </c>
    </row>
    <row r="83" spans="1:25" x14ac:dyDescent="0.3">
      <c r="A83">
        <v>82</v>
      </c>
      <c r="B83">
        <v>0</v>
      </c>
      <c r="C83">
        <v>0</v>
      </c>
      <c r="D83" s="16">
        <v>0</v>
      </c>
      <c r="E83">
        <v>0</v>
      </c>
      <c r="G83">
        <f>+SUM(E$2:E83)/COUNT(E$2:E83)</f>
        <v>0.45121951219512196</v>
      </c>
      <c r="H83" s="3">
        <f t="shared" si="4"/>
        <v>0.45</v>
      </c>
      <c r="I83" s="3">
        <f t="shared" si="2"/>
        <v>0.54880569999999995</v>
      </c>
      <c r="K83">
        <f>+_xlfn.NORM.DIST(G83,U83,$I$18/SQRT(COUNT($G$2:G83)),1)</f>
        <v>9.6471023842465711E-2</v>
      </c>
      <c r="L83">
        <f t="shared" si="3"/>
        <v>0.10029932470956213</v>
      </c>
      <c r="U83" s="3">
        <f>+AVERAGE(B$2:B83)+0.5*AVERAGE(C$2:C83)</f>
        <v>0.52970469512195129</v>
      </c>
      <c r="V83" s="3">
        <f t="shared" ca="1" si="5"/>
        <v>0.5400998504614265</v>
      </c>
      <c r="W83">
        <f t="shared" ca="1" si="6"/>
        <v>0</v>
      </c>
      <c r="X83">
        <f ca="1">+SUM(W$2:W83)/COUNT(W$2:W83)</f>
        <v>0.49390243902439024</v>
      </c>
      <c r="Y83">
        <f ca="1">+_xlfn.NORM.DIST(X83,$U83,$I$18/SQRT(COUNT(X$2:X83)),1)</f>
        <v>0.27629163100818888</v>
      </c>
    </row>
    <row r="84" spans="1:25" x14ac:dyDescent="0.3">
      <c r="A84">
        <v>83</v>
      </c>
      <c r="B84">
        <v>0.88639999999999997</v>
      </c>
      <c r="C84">
        <v>0.11360000000000001</v>
      </c>
      <c r="D84" s="16">
        <v>1</v>
      </c>
      <c r="E84">
        <v>1</v>
      </c>
      <c r="G84">
        <f>+SUM(E$2:E84)/COUNT(E$2:E84)</f>
        <v>0.45783132530120479</v>
      </c>
      <c r="H84" s="3">
        <f t="shared" si="4"/>
        <v>0.45</v>
      </c>
      <c r="I84" s="3">
        <f t="shared" si="2"/>
        <v>0.55342570000000002</v>
      </c>
      <c r="K84">
        <f>+_xlfn.NORM.DIST(G84,U84,$I$18/SQRT(COUNT($G$2:G84)),1)</f>
        <v>9.9809581169003236E-2</v>
      </c>
      <c r="L84">
        <f t="shared" si="3"/>
        <v>9.0172824567304313E-2</v>
      </c>
      <c r="U84" s="3">
        <f>+AVERAGE(B$2:B84)+0.5*AVERAGE(C$2:C84)</f>
        <v>0.53468656626506039</v>
      </c>
      <c r="V84" s="3">
        <f t="shared" ca="1" si="5"/>
        <v>7.2604807728079312E-2</v>
      </c>
      <c r="W84">
        <f t="shared" ca="1" si="6"/>
        <v>1</v>
      </c>
      <c r="X84">
        <f ca="1">+SUM(W$2:W84)/COUNT(W$2:W84)</f>
        <v>0.5</v>
      </c>
      <c r="Y84">
        <f ca="1">+_xlfn.NORM.DIST(X84,$U84,$I$18/SQRT(COUNT(X$2:X84)),1)</f>
        <v>0.28133365437738966</v>
      </c>
    </row>
    <row r="85" spans="1:25" x14ac:dyDescent="0.3">
      <c r="A85">
        <v>84</v>
      </c>
      <c r="B85">
        <v>0.69489999999999996</v>
      </c>
      <c r="C85">
        <v>1.11E-2</v>
      </c>
      <c r="D85" s="16">
        <v>0.70599999999999996</v>
      </c>
      <c r="E85">
        <v>1</v>
      </c>
      <c r="G85">
        <f>+SUM(E$2:E85)/COUNT(E$2:E85)</f>
        <v>0.4642857142857143</v>
      </c>
      <c r="H85" s="3">
        <f t="shared" si="4"/>
        <v>0.45</v>
      </c>
      <c r="I85" s="3">
        <f t="shared" si="2"/>
        <v>0.55284869999999997</v>
      </c>
      <c r="K85">
        <f>+_xlfn.NORM.DIST(G85,U85,$I$18/SQRT(COUNT($G$2:G85)),1)</f>
        <v>0.11216243006310846</v>
      </c>
      <c r="L85">
        <f t="shared" si="3"/>
        <v>9.1394354596890978E-2</v>
      </c>
      <c r="U85" s="3">
        <f>+AVERAGE(B$2:B85)+0.5*AVERAGE(C$2:C85)</f>
        <v>0.53665994047619059</v>
      </c>
      <c r="V85" s="3">
        <f t="shared" ca="1" si="5"/>
        <v>0.42194029920800069</v>
      </c>
      <c r="W85">
        <f t="shared" ca="1" si="6"/>
        <v>1</v>
      </c>
      <c r="X85">
        <f ca="1">+SUM(W$2:W85)/COUNT(W$2:W85)</f>
        <v>0.50595238095238093</v>
      </c>
      <c r="Y85">
        <f ca="1">+_xlfn.NORM.DIST(X85,$U85,$I$18/SQRT(COUNT(X$2:X85)),1)</f>
        <v>0.3030820900301715</v>
      </c>
    </row>
    <row r="86" spans="1:25" x14ac:dyDescent="0.3">
      <c r="A86">
        <v>85</v>
      </c>
      <c r="B86">
        <v>0.95450000000000002</v>
      </c>
      <c r="C86">
        <v>0</v>
      </c>
      <c r="D86" s="16">
        <v>0.95450000000000002</v>
      </c>
      <c r="E86">
        <v>1</v>
      </c>
      <c r="G86">
        <f>+SUM(E$2:E86)/COUNT(E$2:E86)</f>
        <v>0.47058823529411764</v>
      </c>
      <c r="H86" s="3">
        <f t="shared" si="4"/>
        <v>0.45</v>
      </c>
      <c r="I86" s="3">
        <f t="shared" si="2"/>
        <v>0.56596369999999985</v>
      </c>
      <c r="K86">
        <f>+_xlfn.NORM.DIST(G86,U86,$I$18/SQRT(COUNT($G$2:G86)),1)</f>
        <v>0.11528365842287366</v>
      </c>
      <c r="L86">
        <f t="shared" si="3"/>
        <v>6.6535837360260364E-2</v>
      </c>
      <c r="U86" s="3">
        <f>+AVERAGE(B$2:B86)+0.5*AVERAGE(C$2:C86)</f>
        <v>0.54157570588235304</v>
      </c>
      <c r="V86" s="3">
        <f t="shared" ca="1" si="5"/>
        <v>0.97953374579287478</v>
      </c>
      <c r="W86">
        <f t="shared" ca="1" si="6"/>
        <v>0</v>
      </c>
      <c r="X86">
        <f ca="1">+SUM(W$2:W86)/COUNT(W$2:W86)</f>
        <v>0.5</v>
      </c>
      <c r="Y86">
        <f ca="1">+_xlfn.NORM.DIST(X86,$U86,$I$18/SQRT(COUNT(X$2:X86)),1)</f>
        <v>0.24128749973869817</v>
      </c>
    </row>
    <row r="87" spans="1:25" x14ac:dyDescent="0.3">
      <c r="A87">
        <v>86</v>
      </c>
      <c r="B87">
        <v>0.22020000000000001</v>
      </c>
      <c r="C87">
        <v>0</v>
      </c>
      <c r="D87" s="16">
        <v>0.22020000000000001</v>
      </c>
      <c r="E87">
        <v>0</v>
      </c>
      <c r="G87">
        <f>+SUM(E$2:E87)/COUNT(E$2:E87)</f>
        <v>0.46511627906976744</v>
      </c>
      <c r="H87" s="3">
        <f t="shared" si="4"/>
        <v>0.45</v>
      </c>
      <c r="I87" s="3">
        <f t="shared" si="2"/>
        <v>0.56086669999999994</v>
      </c>
      <c r="K87">
        <f>+_xlfn.NORM.DIST(G87,U87,$I$18/SQRT(COUNT($G$2:G87)),1)</f>
        <v>0.10833989851872583</v>
      </c>
      <c r="L87">
        <f t="shared" si="3"/>
        <v>7.5490338302940344E-2</v>
      </c>
      <c r="U87" s="3">
        <f>+AVERAGE(B$2:B87)+0.5*AVERAGE(C$2:C87)</f>
        <v>0.53783877906976751</v>
      </c>
      <c r="V87" s="3">
        <f t="shared" ca="1" si="5"/>
        <v>0.25441411797048163</v>
      </c>
      <c r="W87">
        <f t="shared" ca="1" si="6"/>
        <v>0</v>
      </c>
      <c r="X87">
        <f ca="1">+SUM(W$2:W87)/COUNT(W$2:W87)</f>
        <v>0.4941860465116279</v>
      </c>
      <c r="Y87">
        <f ca="1">+_xlfn.NORM.DIST(X87,$U87,$I$18/SQRT(COUNT(X$2:X87)),1)</f>
        <v>0.22917402944577164</v>
      </c>
    </row>
    <row r="88" spans="1:25" x14ac:dyDescent="0.3">
      <c r="A88">
        <v>87</v>
      </c>
      <c r="B88">
        <v>0.28039999999999998</v>
      </c>
      <c r="C88">
        <v>4.1000000000000003E-3</v>
      </c>
      <c r="D88" s="16">
        <v>0.28449999999999998</v>
      </c>
      <c r="E88">
        <v>0</v>
      </c>
      <c r="G88">
        <f>+SUM(E$2:E88)/COUNT(E$2:E88)</f>
        <v>0.45977011494252873</v>
      </c>
      <c r="H88" s="3">
        <f t="shared" si="4"/>
        <v>0.43</v>
      </c>
      <c r="I88" s="3">
        <f t="shared" si="2"/>
        <v>0.56183029999999989</v>
      </c>
      <c r="K88">
        <f>+_xlfn.NORM.DIST(G88,U88,$I$18/SQRT(COUNT($G$2:G88)),1)</f>
        <v>9.9613597208400323E-2</v>
      </c>
      <c r="L88">
        <f t="shared" si="3"/>
        <v>4.3853308383103314E-2</v>
      </c>
      <c r="U88" s="3">
        <f>+AVERAGE(B$2:B88)+0.5*AVERAGE(C$2:C88)</f>
        <v>0.53490327586206909</v>
      </c>
      <c r="V88" s="3">
        <f t="shared" ca="1" si="5"/>
        <v>0.39721117423673991</v>
      </c>
      <c r="W88">
        <f t="shared" ca="1" si="6"/>
        <v>0</v>
      </c>
      <c r="X88">
        <f ca="1">+SUM(W$2:W88)/COUNT(W$2:W88)</f>
        <v>0.4885057471264368</v>
      </c>
      <c r="Y88">
        <f ca="1">+_xlfn.NORM.DIST(X88,$U88,$I$18/SQRT(COUNT(X$2:X88)),1)</f>
        <v>0.21395665718504689</v>
      </c>
    </row>
    <row r="89" spans="1:25" x14ac:dyDescent="0.3">
      <c r="A89">
        <v>88</v>
      </c>
      <c r="B89">
        <v>0.9</v>
      </c>
      <c r="C89">
        <v>0</v>
      </c>
      <c r="D89" s="16">
        <v>0.9</v>
      </c>
      <c r="E89">
        <v>1</v>
      </c>
      <c r="G89">
        <f>+SUM(E$2:E89)/COUNT(E$2:E89)</f>
        <v>0.46590909090909088</v>
      </c>
      <c r="H89" s="3">
        <f t="shared" si="4"/>
        <v>0.43</v>
      </c>
      <c r="I89" s="3">
        <f t="shared" si="2"/>
        <v>0.57592529999999975</v>
      </c>
      <c r="K89">
        <f>+_xlfn.NORM.DIST(G89,U89,$I$18/SQRT(COUNT($G$2:G89)),1)</f>
        <v>0.10439241392748495</v>
      </c>
      <c r="L89">
        <f t="shared" si="3"/>
        <v>2.9365846366278803E-2</v>
      </c>
      <c r="U89" s="3">
        <f>+AVERAGE(B$2:B89)+0.5*AVERAGE(C$2:C89)</f>
        <v>0.53905210227272726</v>
      </c>
      <c r="V89" s="3">
        <f t="shared" ca="1" si="5"/>
        <v>0.68973353847107099</v>
      </c>
      <c r="W89">
        <f t="shared" ca="1" si="6"/>
        <v>1</v>
      </c>
      <c r="X89">
        <f ca="1">+SUM(W$2:W89)/COUNT(W$2:W89)</f>
        <v>0.49431818181818182</v>
      </c>
      <c r="Y89">
        <f ca="1">+_xlfn.NORM.DIST(X89,$U89,$I$18/SQRT(COUNT(X$2:X89)),1)</f>
        <v>0.22102900713135867</v>
      </c>
    </row>
    <row r="90" spans="1:25" x14ac:dyDescent="0.3">
      <c r="A90">
        <v>89</v>
      </c>
      <c r="B90">
        <v>0.52559999999999996</v>
      </c>
      <c r="C90">
        <v>5.7000000000000002E-3</v>
      </c>
      <c r="D90" s="16">
        <v>0.53129999999999999</v>
      </c>
      <c r="E90">
        <v>0</v>
      </c>
      <c r="G90">
        <f>+SUM(E$2:E90)/COUNT(E$2:E90)</f>
        <v>0.4606741573033708</v>
      </c>
      <c r="H90" s="3">
        <f t="shared" si="4"/>
        <v>0.41</v>
      </c>
      <c r="I90" s="3">
        <f t="shared" si="2"/>
        <v>0.56828129999999999</v>
      </c>
      <c r="K90">
        <f>+_xlfn.NORM.DIST(G90,U90,$I$18/SQRT(COUNT($G$2:G90)),1)</f>
        <v>8.8116485670141798E-2</v>
      </c>
      <c r="L90">
        <f t="shared" si="3"/>
        <v>2.0170219923350493E-2</v>
      </c>
      <c r="U90" s="3">
        <f>+AVERAGE(B$2:B90)+0.5*AVERAGE(C$2:C90)</f>
        <v>0.53893297752808988</v>
      </c>
      <c r="V90" s="3">
        <f t="shared" ca="1" si="5"/>
        <v>0.81182967961366981</v>
      </c>
      <c r="W90">
        <f t="shared" ca="1" si="6"/>
        <v>0</v>
      </c>
      <c r="X90">
        <f ca="1">+SUM(W$2:W90)/COUNT(W$2:W90)</f>
        <v>0.4887640449438202</v>
      </c>
      <c r="Y90">
        <f ca="1">+_xlfn.NORM.DIST(X90,$U90,$I$18/SQRT(COUNT(X$2:X90)),1)</f>
        <v>0.1929698506055042</v>
      </c>
    </row>
    <row r="91" spans="1:25" x14ac:dyDescent="0.3">
      <c r="A91">
        <v>90</v>
      </c>
      <c r="B91">
        <v>0.36870000000000003</v>
      </c>
      <c r="C91">
        <v>5.1999999999999998E-3</v>
      </c>
      <c r="D91" s="16">
        <v>0.37390000000000001</v>
      </c>
      <c r="E91">
        <v>0</v>
      </c>
      <c r="G91">
        <f>+SUM(E$2:E91)/COUNT(E$2:E91)</f>
        <v>0.45555555555555555</v>
      </c>
      <c r="H91" s="3">
        <f t="shared" si="4"/>
        <v>0.41</v>
      </c>
      <c r="I91" s="3">
        <f t="shared" si="2"/>
        <v>0.56322530000000004</v>
      </c>
      <c r="K91">
        <f>+_xlfn.NORM.DIST(G91,U91,$I$18/SQRT(COUNT($G$2:G91)),1)</f>
        <v>7.8298997247031071E-2</v>
      </c>
      <c r="L91">
        <f t="shared" si="3"/>
        <v>2.35858881202585E-2</v>
      </c>
      <c r="U91" s="3">
        <f>+AVERAGE(B$2:B91)+0.5*AVERAGE(C$2:C91)</f>
        <v>0.53707038888888881</v>
      </c>
      <c r="V91" s="3">
        <f t="shared" ca="1" si="5"/>
        <v>0.31366961806537919</v>
      </c>
      <c r="W91">
        <f t="shared" ca="1" si="6"/>
        <v>1</v>
      </c>
      <c r="X91">
        <f ca="1">+SUM(W$2:W91)/COUNT(W$2:W91)</f>
        <v>0.49444444444444446</v>
      </c>
      <c r="Y91">
        <f ca="1">+_xlfn.NORM.DIST(X91,$U91,$I$18/SQRT(COUNT(X$2:X91)),1)</f>
        <v>0.22941478487994332</v>
      </c>
    </row>
    <row r="92" spans="1:25" x14ac:dyDescent="0.3">
      <c r="A92">
        <v>91</v>
      </c>
      <c r="B92">
        <v>0.1187</v>
      </c>
      <c r="C92">
        <v>4.0899999999999999E-2</v>
      </c>
      <c r="D92" s="16">
        <v>0.15959999999999999</v>
      </c>
      <c r="E92">
        <v>0</v>
      </c>
      <c r="G92">
        <f>+SUM(E$2:E92)/COUNT(E$2:E92)</f>
        <v>0.45054945054945056</v>
      </c>
      <c r="H92" s="3">
        <f t="shared" si="4"/>
        <v>0.39</v>
      </c>
      <c r="I92" s="3">
        <f t="shared" si="2"/>
        <v>0.54980129999999994</v>
      </c>
      <c r="K92">
        <f>+_xlfn.NORM.DIST(G92,U92,$I$18/SQRT(COUNT($G$2:G92)),1)</f>
        <v>7.5569122213529752E-2</v>
      </c>
      <c r="L92">
        <f t="shared" si="3"/>
        <v>1.9229227968105778E-2</v>
      </c>
      <c r="U92" s="3">
        <f>+AVERAGE(B$2:B92)+0.5*AVERAGE(C$2:C92)</f>
        <v>0.53269763736263731</v>
      </c>
      <c r="V92" s="3">
        <f t="shared" ca="1" si="5"/>
        <v>0.16223916315081899</v>
      </c>
      <c r="W92">
        <f t="shared" ca="1" si="6"/>
        <v>0</v>
      </c>
      <c r="X92">
        <f ca="1">+SUM(W$2:W92)/COUNT(W$2:W92)</f>
        <v>0.48901098901098899</v>
      </c>
      <c r="Y92">
        <f ca="1">+_xlfn.NORM.DIST(X92,$U92,$I$18/SQRT(COUNT(X$2:X92)),1)</f>
        <v>0.22260792775353722</v>
      </c>
    </row>
    <row r="93" spans="1:25" x14ac:dyDescent="0.3">
      <c r="A93">
        <v>92</v>
      </c>
      <c r="B93">
        <v>0.46079999999999999</v>
      </c>
      <c r="C93">
        <v>4.0000000000000001E-3</v>
      </c>
      <c r="D93" s="16">
        <v>0.46479999999999999</v>
      </c>
      <c r="E93">
        <v>0</v>
      </c>
      <c r="G93">
        <f>+SUM(E$2:E93)/COUNT(E$2:E93)</f>
        <v>0.44565217391304346</v>
      </c>
      <c r="H93" s="3">
        <f t="shared" si="4"/>
        <v>0.39</v>
      </c>
      <c r="I93" s="3">
        <f t="shared" si="2"/>
        <v>0.5482203000000001</v>
      </c>
      <c r="K93">
        <f>+_xlfn.NORM.DIST(G93,U93,$I$18/SQRT(COUNT($G$2:G93)),1)</f>
        <v>6.4748680554659543E-2</v>
      </c>
      <c r="L93">
        <f t="shared" si="3"/>
        <v>2.0208784431458352E-2</v>
      </c>
      <c r="U93" s="3">
        <f>+AVERAGE(B$2:B93)+0.5*AVERAGE(C$2:C93)</f>
        <v>0.53193788043478252</v>
      </c>
      <c r="V93" s="3">
        <f t="shared" ca="1" si="5"/>
        <v>0.19985239637220886</v>
      </c>
      <c r="W93">
        <f t="shared" ca="1" si="6"/>
        <v>1</v>
      </c>
      <c r="X93">
        <f ca="1">+SUM(W$2:W93)/COUNT(W$2:W93)</f>
        <v>0.49456521739130432</v>
      </c>
      <c r="Y93">
        <f ca="1">+_xlfn.NORM.DIST(X93,$U93,$I$18/SQRT(COUNT(X$2:X93)),1)</f>
        <v>0.2557003923474454</v>
      </c>
    </row>
    <row r="94" spans="1:25" x14ac:dyDescent="0.3">
      <c r="A94">
        <v>93</v>
      </c>
      <c r="B94">
        <v>0.7177</v>
      </c>
      <c r="C94">
        <v>3.3999999999999998E-3</v>
      </c>
      <c r="D94" s="16">
        <v>0.72109999999999996</v>
      </c>
      <c r="E94">
        <v>1</v>
      </c>
      <c r="G94">
        <f>+SUM(E$2:E94)/COUNT(E$2:E94)</f>
        <v>0.45161290322580644</v>
      </c>
      <c r="H94" s="3">
        <f t="shared" si="4"/>
        <v>0.41</v>
      </c>
      <c r="I94" s="3">
        <f t="shared" si="2"/>
        <v>0.54947739999999989</v>
      </c>
      <c r="K94">
        <f>+_xlfn.NORM.DIST(G94,U94,$I$18/SQRT(COUNT($G$2:G94)),1)</f>
        <v>7.2888260234362026E-2</v>
      </c>
      <c r="L94">
        <f t="shared" si="3"/>
        <v>3.5406433984334282E-2</v>
      </c>
      <c r="U94" s="3">
        <f>+AVERAGE(B$2:B94)+0.5*AVERAGE(C$2:C94)</f>
        <v>0.53395360215053755</v>
      </c>
      <c r="V94" s="3">
        <f t="shared" ca="1" si="5"/>
        <v>0.23895343695570825</v>
      </c>
      <c r="W94">
        <f t="shared" ca="1" si="6"/>
        <v>1</v>
      </c>
      <c r="X94">
        <f ca="1">+SUM(W$2:W94)/COUNT(W$2:W94)</f>
        <v>0.5</v>
      </c>
      <c r="Y94">
        <f ca="1">+_xlfn.NORM.DIST(X94,$U94,$I$18/SQRT(COUNT(X$2:X94)),1)</f>
        <v>0.27431414576676139</v>
      </c>
    </row>
    <row r="95" spans="1:25" x14ac:dyDescent="0.3">
      <c r="A95">
        <v>94</v>
      </c>
      <c r="B95">
        <v>3.1E-2</v>
      </c>
      <c r="C95">
        <v>0</v>
      </c>
      <c r="D95" s="16">
        <v>3.1E-2</v>
      </c>
      <c r="E95">
        <v>0</v>
      </c>
      <c r="G95">
        <f>+SUM(E$2:E95)/COUNT(E$2:E95)</f>
        <v>0.44680851063829785</v>
      </c>
      <c r="H95" s="3">
        <f t="shared" si="4"/>
        <v>0.39</v>
      </c>
      <c r="I95" s="3">
        <f t="shared" si="2"/>
        <v>0.53177339999999995</v>
      </c>
      <c r="K95">
        <f>+_xlfn.NORM.DIST(G95,U95,$I$18/SQRT(COUNT($G$2:G95)),1)</f>
        <v>7.3151884793887026E-2</v>
      </c>
      <c r="L95">
        <f t="shared" si="3"/>
        <v>3.3148067298937586E-2</v>
      </c>
      <c r="U95" s="3">
        <f>+AVERAGE(B$2:B95)+0.5*AVERAGE(C$2:C95)</f>
        <v>0.52860303191489355</v>
      </c>
      <c r="V95" s="3">
        <f t="shared" ca="1" si="5"/>
        <v>0.3600192160069563</v>
      </c>
      <c r="W95">
        <f t="shared" ca="1" si="6"/>
        <v>0</v>
      </c>
      <c r="X95">
        <f ca="1">+SUM(W$2:W95)/COUNT(W$2:W95)</f>
        <v>0.49468085106382981</v>
      </c>
      <c r="Y95">
        <f ca="1">+_xlfn.NORM.DIST(X95,$U95,$I$18/SQRT(COUNT(X$2:X95)),1)</f>
        <v>0.27342899727745806</v>
      </c>
    </row>
    <row r="96" spans="1:25" x14ac:dyDescent="0.3">
      <c r="A96">
        <v>95</v>
      </c>
      <c r="B96">
        <v>0.91410000000000002</v>
      </c>
      <c r="C96">
        <v>0</v>
      </c>
      <c r="D96" s="16">
        <v>0.91410000000000002</v>
      </c>
      <c r="E96">
        <v>1</v>
      </c>
      <c r="G96">
        <f>+SUM(E$2:E96)/COUNT(E$2:E96)</f>
        <v>0.45263157894736844</v>
      </c>
      <c r="H96" s="3">
        <f t="shared" si="4"/>
        <v>0.39</v>
      </c>
      <c r="I96" s="3">
        <f t="shared" si="2"/>
        <v>0.54092339999999994</v>
      </c>
      <c r="K96">
        <f>+_xlfn.NORM.DIST(G96,U96,$I$18/SQRT(COUNT($G$2:G96)),1)</f>
        <v>7.6516292923367105E-2</v>
      </c>
      <c r="L96">
        <f t="shared" si="3"/>
        <v>2.5295210851526181E-2</v>
      </c>
      <c r="U96" s="3">
        <f>+AVERAGE(B$2:B96)+0.5*AVERAGE(C$2:C96)</f>
        <v>0.53266089473684208</v>
      </c>
      <c r="V96" s="3">
        <f t="shared" ca="1" si="5"/>
        <v>0.38857486449334355</v>
      </c>
      <c r="W96">
        <f t="shared" ca="1" si="6"/>
        <v>1</v>
      </c>
      <c r="X96">
        <f ca="1">+SUM(W$2:W96)/COUNT(W$2:W96)</f>
        <v>0.5</v>
      </c>
      <c r="Y96">
        <f ca="1">+_xlfn.NORM.DIST(X96,$U96,$I$18/SQRT(COUNT(X$2:X96)),1)</f>
        <v>0.27989573670463402</v>
      </c>
    </row>
    <row r="97" spans="1:25" x14ac:dyDescent="0.3">
      <c r="A97">
        <v>96</v>
      </c>
      <c r="B97">
        <v>0.48280000000000001</v>
      </c>
      <c r="C97">
        <v>4.7999999999999996E-3</v>
      </c>
      <c r="D97" s="16">
        <v>0.48760000000000003</v>
      </c>
      <c r="E97">
        <v>1</v>
      </c>
      <c r="G97">
        <f>+SUM(E$2:E97)/COUNT(E$2:E97)</f>
        <v>0.45833333333333331</v>
      </c>
      <c r="H97" s="3">
        <f t="shared" si="4"/>
        <v>0.39</v>
      </c>
      <c r="I97" s="3">
        <f t="shared" si="2"/>
        <v>0.53517239999999977</v>
      </c>
      <c r="K97">
        <f>+_xlfn.NORM.DIST(G97,U97,$I$18/SQRT(COUNT($G$2:G97)),1)</f>
        <v>9.2553884955055288E-2</v>
      </c>
      <c r="L97">
        <f t="shared" si="3"/>
        <v>3.0023796432532394E-2</v>
      </c>
      <c r="U97" s="3">
        <f>+AVERAGE(B$2:B97)+0.5*AVERAGE(C$2:C97)</f>
        <v>0.53216651041666652</v>
      </c>
      <c r="V97" s="3">
        <f t="shared" ca="1" si="5"/>
        <v>0.64386708643456259</v>
      </c>
      <c r="W97">
        <f t="shared" ca="1" si="6"/>
        <v>0</v>
      </c>
      <c r="X97">
        <f ca="1">+SUM(W$2:W97)/COUNT(W$2:W97)</f>
        <v>0.49479166666666669</v>
      </c>
      <c r="Y97">
        <f ca="1">+_xlfn.NORM.DIST(X97,$U97,$I$18/SQRT(COUNT(X$2:X97)),1)</f>
        <v>0.2511674333474011</v>
      </c>
    </row>
    <row r="98" spans="1:25" x14ac:dyDescent="0.3">
      <c r="A98">
        <v>97</v>
      </c>
      <c r="B98">
        <v>0.1807</v>
      </c>
      <c r="C98">
        <v>1.38E-2</v>
      </c>
      <c r="D98" s="16">
        <v>0.19450000000000001</v>
      </c>
      <c r="E98">
        <v>0</v>
      </c>
      <c r="G98">
        <f>+SUM(E$2:E98)/COUNT(E$2:E98)</f>
        <v>0.45360824742268041</v>
      </c>
      <c r="H98" s="3">
        <f t="shared" si="4"/>
        <v>0.39</v>
      </c>
      <c r="I98" s="3">
        <f t="shared" si="2"/>
        <v>0.52805039999999992</v>
      </c>
      <c r="K98">
        <f>+_xlfn.NORM.DIST(G98,U98,$I$18/SQRT(COUNT($G$2:G98)),1)</f>
        <v>8.7990197167628167E-2</v>
      </c>
      <c r="L98">
        <f t="shared" si="3"/>
        <v>3.6872562222161752E-2</v>
      </c>
      <c r="U98" s="3">
        <f>+AVERAGE(B$2:B98)+0.5*AVERAGE(C$2:C98)</f>
        <v>0.52861427835051533</v>
      </c>
      <c r="V98" s="3">
        <f t="shared" ca="1" si="5"/>
        <v>0.40518444642589246</v>
      </c>
      <c r="W98">
        <f t="shared" ca="1" si="6"/>
        <v>0</v>
      </c>
      <c r="X98">
        <f ca="1">+SUM(W$2:W98)/COUNT(W$2:W98)</f>
        <v>0.48969072164948452</v>
      </c>
      <c r="Y98">
        <f ca="1">+_xlfn.NORM.DIST(X98,$U98,$I$18/SQRT(COUNT(X$2:X98)),1)</f>
        <v>0.24126265238883343</v>
      </c>
    </row>
    <row r="99" spans="1:25" x14ac:dyDescent="0.3">
      <c r="A99">
        <v>98</v>
      </c>
      <c r="B99">
        <v>0.79490000000000005</v>
      </c>
      <c r="C99">
        <v>2.2200000000000001E-2</v>
      </c>
      <c r="D99" s="16">
        <v>0.81710000000000005</v>
      </c>
      <c r="E99">
        <v>1</v>
      </c>
      <c r="G99">
        <f>+SUM(E$2:E99)/COUNT(E$2:E99)</f>
        <v>0.45918367346938777</v>
      </c>
      <c r="H99" s="3">
        <f t="shared" si="4"/>
        <v>0.41</v>
      </c>
      <c r="I99" s="3">
        <f t="shared" si="2"/>
        <v>0.52938739999999995</v>
      </c>
      <c r="K99">
        <f>+_xlfn.NORM.DIST(G99,U99,$I$18/SQRT(COUNT($G$2:G99)),1)</f>
        <v>9.5027780492688882E-2</v>
      </c>
      <c r="L99">
        <f t="shared" si="3"/>
        <v>6.0998411365803154E-2</v>
      </c>
      <c r="U99" s="3">
        <f>+AVERAGE(B$2:B99)+0.5*AVERAGE(C$2:C99)</f>
        <v>0.53144474489795901</v>
      </c>
      <c r="V99" s="3">
        <f t="shared" ca="1" si="5"/>
        <v>0.32543686601352362</v>
      </c>
      <c r="W99">
        <f t="shared" ca="1" si="6"/>
        <v>1</v>
      </c>
      <c r="X99">
        <f ca="1">+SUM(W$2:W99)/COUNT(W$2:W99)</f>
        <v>0.49489795918367346</v>
      </c>
      <c r="Y99">
        <f ca="1">+_xlfn.NORM.DIST(X99,$U99,$I$18/SQRT(COUNT(X$2:X99)),1)</f>
        <v>0.25374346765956179</v>
      </c>
    </row>
    <row r="100" spans="1:25" x14ac:dyDescent="0.3">
      <c r="A100">
        <v>99</v>
      </c>
      <c r="B100">
        <v>0.71389999999999998</v>
      </c>
      <c r="C100">
        <v>4.2799999999999998E-2</v>
      </c>
      <c r="D100" s="16">
        <v>0.75669999999999993</v>
      </c>
      <c r="E100">
        <v>1</v>
      </c>
      <c r="G100">
        <f>+SUM(E$2:E100)/COUNT(E$2:E100)</f>
        <v>0.46464646464646464</v>
      </c>
      <c r="H100" s="3">
        <f t="shared" si="4"/>
        <v>0.43</v>
      </c>
      <c r="I100" s="3">
        <f t="shared" si="2"/>
        <v>0.53900539999999986</v>
      </c>
      <c r="K100">
        <f>+_xlfn.NORM.DIST(G100,U100,$I$18/SQRT(COUNT($G$2:G100)),1)</f>
        <v>0.10473099404466078</v>
      </c>
      <c r="L100">
        <f t="shared" si="3"/>
        <v>7.8979928958865742E-2</v>
      </c>
      <c r="U100" s="3">
        <f>+AVERAGE(B$2:B100)+0.5*AVERAGE(C$2:C100)</f>
        <v>0.53350388888888878</v>
      </c>
      <c r="V100" s="3">
        <f t="shared" ca="1" si="5"/>
        <v>0.21999209821359444</v>
      </c>
      <c r="W100">
        <f t="shared" ca="1" si="6"/>
        <v>1</v>
      </c>
      <c r="X100">
        <f ca="1">+SUM(W$2:W100)/COUNT(W$2:W100)</f>
        <v>0.5</v>
      </c>
      <c r="Y100">
        <f ca="1">+_xlfn.NORM.DIST(X100,$U100,$I$18/SQRT(COUNT(X$2:X100)),1)</f>
        <v>0.27071016397762943</v>
      </c>
    </row>
    <row r="101" spans="1:25" x14ac:dyDescent="0.3">
      <c r="A101">
        <v>100</v>
      </c>
      <c r="B101">
        <v>0.25</v>
      </c>
      <c r="C101">
        <v>0</v>
      </c>
      <c r="D101" s="16">
        <v>0.25</v>
      </c>
      <c r="E101">
        <v>1</v>
      </c>
      <c r="G101">
        <f>+SUM(E$2:E101)/COUNT(E$2:E101)</f>
        <v>0.47</v>
      </c>
      <c r="H101" s="3">
        <f t="shared" si="4"/>
        <v>0.45</v>
      </c>
      <c r="I101" s="3">
        <f t="shared" si="2"/>
        <v>0.53041739999999993</v>
      </c>
      <c r="K101">
        <f>+_xlfn.NORM.DIST(G101,U101,$I$18/SQRT(COUNT($G$2:G101)),1)</f>
        <v>0.13320542036117239</v>
      </c>
      <c r="L101">
        <f t="shared" si="3"/>
        <v>0.1487844553893225</v>
      </c>
      <c r="U101" s="3">
        <f>+AVERAGE(B$2:B101)+0.5*AVERAGE(C$2:C101)</f>
        <v>0.53066884999999986</v>
      </c>
      <c r="V101" s="3">
        <f t="shared" ca="1" si="5"/>
        <v>0.33133885659343543</v>
      </c>
      <c r="W101">
        <f t="shared" ca="1" si="6"/>
        <v>0</v>
      </c>
      <c r="X101">
        <f ca="1">+SUM(W$2:W101)/COUNT(W$2:W101)</f>
        <v>0.495</v>
      </c>
      <c r="Y101">
        <f ca="1">+_xlfn.NORM.DIST(X101,$U101,$I$18/SQRT(COUNT(X$2:X101)),1)</f>
        <v>0.2567485789059053</v>
      </c>
    </row>
    <row r="102" spans="1:25" x14ac:dyDescent="0.3">
      <c r="A102">
        <v>101</v>
      </c>
      <c r="B102">
        <v>0.4199</v>
      </c>
      <c r="C102">
        <v>4.7000000000000002E-3</v>
      </c>
      <c r="D102" s="16">
        <v>0.42459999999999998</v>
      </c>
      <c r="E102">
        <v>0</v>
      </c>
      <c r="G102">
        <f>+SUM(E$2:E102)/COUNT(E$2:E102)</f>
        <v>0.46534653465346537</v>
      </c>
      <c r="H102" s="3">
        <f t="shared" si="4"/>
        <v>0.45</v>
      </c>
      <c r="I102" s="3">
        <f t="shared" si="2"/>
        <v>0.52633339999999984</v>
      </c>
      <c r="K102">
        <f>+_xlfn.NORM.DIST(G102,U102,$I$18/SQRT(COUNT($G$2:G102)),1)</f>
        <v>0.11844089028082877</v>
      </c>
      <c r="L102">
        <f t="shared" si="3"/>
        <v>0.16139025391337969</v>
      </c>
      <c r="U102" s="3">
        <f>+AVERAGE(B$2:B102)+0.5*AVERAGE(C$2:C102)</f>
        <v>0.52959539603960382</v>
      </c>
      <c r="V102" s="3">
        <f t="shared" ca="1" si="5"/>
        <v>0.53896868989152058</v>
      </c>
      <c r="W102">
        <f t="shared" ca="1" si="6"/>
        <v>0</v>
      </c>
      <c r="X102">
        <f ca="1">+SUM(W$2:W102)/COUNT(W$2:W102)</f>
        <v>0.49009900990099009</v>
      </c>
      <c r="Y102">
        <f ca="1">+_xlfn.NORM.DIST(X102,$U102,$I$18/SQRT(COUNT(X$2:X102)),1)</f>
        <v>0.23357453161377376</v>
      </c>
    </row>
    <row r="103" spans="1:25" x14ac:dyDescent="0.3">
      <c r="A103" s="9">
        <v>102</v>
      </c>
      <c r="B103">
        <v>0.88380000000000003</v>
      </c>
      <c r="C103">
        <v>0</v>
      </c>
      <c r="D103" s="16">
        <v>0.88380000000000003</v>
      </c>
      <c r="E103">
        <v>1</v>
      </c>
      <c r="G103">
        <f>+SUM(E$2:E103)/COUNT(E$2:E103)</f>
        <v>0.47058823529411764</v>
      </c>
      <c r="H103" s="3">
        <f t="shared" si="4"/>
        <v>0.47</v>
      </c>
      <c r="I103" s="3">
        <f t="shared" si="2"/>
        <v>0.53901939999999993</v>
      </c>
      <c r="K103">
        <f>+_xlfn.NORM.DIST(G103,U103,$I$18/SQRT(COUNT($G$2:G103)),1)</f>
        <v>0.12385532440539603</v>
      </c>
      <c r="L103">
        <f t="shared" si="3"/>
        <v>0.18565543494308845</v>
      </c>
      <c r="U103" s="3">
        <f>+AVERAGE(B$2:B103)+0.5*AVERAGE(C$2:C103)</f>
        <v>0.53306799019607831</v>
      </c>
      <c r="V103" s="3">
        <f t="shared" ca="1" si="5"/>
        <v>0.64543481593742746</v>
      </c>
      <c r="W103">
        <f t="shared" ca="1" si="6"/>
        <v>1</v>
      </c>
      <c r="X103">
        <f ca="1">+SUM(W$2:W103)/COUNT(W$2:W103)</f>
        <v>0.49509803921568629</v>
      </c>
      <c r="Y103">
        <f ca="1">+_xlfn.NORM.DIST(X103,$U103,$I$18/SQRT(COUNT(X$2:X103)),1)</f>
        <v>0.2411911945664465</v>
      </c>
    </row>
    <row r="104" spans="1:25" x14ac:dyDescent="0.3">
      <c r="A104">
        <v>103</v>
      </c>
      <c r="B104">
        <v>0.4279</v>
      </c>
      <c r="C104">
        <v>3.8E-3</v>
      </c>
      <c r="D104" s="16">
        <v>0.43170000000000003</v>
      </c>
      <c r="E104">
        <v>0</v>
      </c>
      <c r="G104">
        <f>+SUM(E$2:E104)/COUNT(E$2:E104)</f>
        <v>0.46601941747572817</v>
      </c>
      <c r="H104" s="3">
        <f t="shared" si="4"/>
        <v>0.47</v>
      </c>
      <c r="I104" s="3">
        <f t="shared" si="2"/>
        <v>0.5425854</v>
      </c>
      <c r="K104">
        <f>+_xlfn.NORM.DIST(G104,U104,$I$18/SQRT(COUNT($G$2:G104)),1)</f>
        <v>0.10974581853097132</v>
      </c>
      <c r="L104">
        <f t="shared" si="3"/>
        <v>0.17355450791551275</v>
      </c>
      <c r="U104" s="3">
        <f>+AVERAGE(B$2:B104)+0.5*AVERAGE(C$2:C104)</f>
        <v>0.53206538834951445</v>
      </c>
      <c r="V104" s="3">
        <f t="shared" ca="1" si="5"/>
        <v>4.4439565269636661E-2</v>
      </c>
      <c r="W104">
        <f t="shared" ca="1" si="6"/>
        <v>1</v>
      </c>
      <c r="X104">
        <f ca="1">+SUM(W$2:W104)/COUNT(W$2:W104)</f>
        <v>0.5</v>
      </c>
      <c r="Y104">
        <f ca="1">+_xlfn.NORM.DIST(X104,$U104,$I$18/SQRT(COUNT(X$2:X104)),1)</f>
        <v>0.27554167877437247</v>
      </c>
    </row>
    <row r="105" spans="1:25" x14ac:dyDescent="0.3">
      <c r="A105">
        <v>104</v>
      </c>
      <c r="B105">
        <v>0.71440000000000003</v>
      </c>
      <c r="C105">
        <v>4.7399999999999998E-2</v>
      </c>
      <c r="D105" s="16">
        <v>0.76180000000000003</v>
      </c>
      <c r="E105">
        <v>0</v>
      </c>
      <c r="G105">
        <f>+SUM(E$2:E105)/COUNT(E$2:E105)</f>
        <v>0.46153846153846156</v>
      </c>
      <c r="H105" s="3">
        <f t="shared" si="4"/>
        <v>0.45</v>
      </c>
      <c r="I105" s="3">
        <f t="shared" si="2"/>
        <v>0.53916540000000002</v>
      </c>
      <c r="K105">
        <f>+_xlfn.NORM.DIST(G105,U105,$I$18/SQRT(COUNT($G$2:G105)),1)</f>
        <v>8.778094800461507E-2</v>
      </c>
      <c r="L105">
        <f t="shared" si="3"/>
        <v>0.12405026446466841</v>
      </c>
      <c r="U105" s="3">
        <f>+AVERAGE(B$2:B105)+0.5*AVERAGE(C$2:C105)</f>
        <v>0.53404649038461527</v>
      </c>
      <c r="V105" s="3">
        <f t="shared" ca="1" si="5"/>
        <v>0.93436712502970132</v>
      </c>
      <c r="W105">
        <f t="shared" ca="1" si="6"/>
        <v>0</v>
      </c>
      <c r="X105">
        <f ca="1">+SUM(W$2:W105)/COUNT(W$2:W105)</f>
        <v>0.49519230769230771</v>
      </c>
      <c r="Y105">
        <f ca="1">+_xlfn.NORM.DIST(X105,$U105,$I$18/SQRT(COUNT(X$2:X105)),1)</f>
        <v>0.23396592398688829</v>
      </c>
    </row>
    <row r="106" spans="1:25" x14ac:dyDescent="0.3">
      <c r="A106">
        <v>105</v>
      </c>
      <c r="B106">
        <v>0.1051</v>
      </c>
      <c r="C106">
        <v>0.19089999999999999</v>
      </c>
      <c r="D106" s="16">
        <v>0.29599999999999999</v>
      </c>
      <c r="E106">
        <v>0</v>
      </c>
      <c r="G106">
        <f>+SUM(E$2:E106)/COUNT(E$2:E106)</f>
        <v>0.45714285714285713</v>
      </c>
      <c r="H106" s="3">
        <f t="shared" si="4"/>
        <v>0.45</v>
      </c>
      <c r="I106" s="3">
        <f t="shared" si="2"/>
        <v>0.53742139999999994</v>
      </c>
      <c r="K106">
        <f>+_xlfn.NORM.DIST(G106,U106,$I$18/SQRT(COUNT($G$2:G106)),1)</f>
        <v>8.3189341296066782E-2</v>
      </c>
      <c r="L106">
        <f t="shared" si="3"/>
        <v>0.12873630682579792</v>
      </c>
      <c r="U106" s="3">
        <f>+AVERAGE(B$2:B106)+0.5*AVERAGE(C$2:C106)</f>
        <v>0.53087033333333322</v>
      </c>
      <c r="V106" s="3">
        <f t="shared" ca="1" si="5"/>
        <v>0.19820170163691919</v>
      </c>
      <c r="W106">
        <f t="shared" ca="1" si="6"/>
        <v>0.5</v>
      </c>
      <c r="X106">
        <f ca="1">+SUM(W$2:W106)/COUNT(W$2:W106)</f>
        <v>0.49523809523809526</v>
      </c>
      <c r="Y106">
        <f ca="1">+_xlfn.NORM.DIST(X106,$U106,$I$18/SQRT(COUNT(X$2:X106)),1)</f>
        <v>0.25179540538715234</v>
      </c>
    </row>
    <row r="107" spans="1:25" x14ac:dyDescent="0.3">
      <c r="A107">
        <v>106</v>
      </c>
      <c r="B107">
        <v>0.79800000000000004</v>
      </c>
      <c r="C107">
        <v>0</v>
      </c>
      <c r="D107" s="16">
        <v>0.79800000000000004</v>
      </c>
      <c r="E107">
        <v>1</v>
      </c>
      <c r="G107">
        <f>+SUM(E$2:E107)/COUNT(E$2:E107)</f>
        <v>0.46226415094339623</v>
      </c>
      <c r="H107" s="3">
        <f t="shared" si="4"/>
        <v>0.47</v>
      </c>
      <c r="I107" s="3">
        <f t="shared" si="2"/>
        <v>0.5477084000000001</v>
      </c>
      <c r="K107">
        <f>+_xlfn.NORM.DIST(G107,U107,$I$18/SQRT(COUNT($G$2:G107)),1)</f>
        <v>8.9887275486429719E-2</v>
      </c>
      <c r="L107">
        <f t="shared" si="3"/>
        <v>0.15707054444540547</v>
      </c>
      <c r="U107" s="3">
        <f>+AVERAGE(B$2:B107)+0.5*AVERAGE(C$2:C107)</f>
        <v>0.53339042452830177</v>
      </c>
      <c r="V107" s="3">
        <f t="shared" ca="1" si="5"/>
        <v>0.60722420717416326</v>
      </c>
      <c r="W107">
        <f t="shared" ca="1" si="6"/>
        <v>1</v>
      </c>
      <c r="X107">
        <f ca="1">+SUM(W$2:W107)/COUNT(W$2:W107)</f>
        <v>0.5</v>
      </c>
      <c r="Y107">
        <f ca="1">+_xlfn.NORM.DIST(X107,$U107,$I$18/SQRT(COUNT(X$2:X107)),1)</f>
        <v>0.26443001124686261</v>
      </c>
    </row>
    <row r="108" spans="1:25" x14ac:dyDescent="0.3">
      <c r="A108">
        <v>107</v>
      </c>
      <c r="B108">
        <v>0.84950000000000003</v>
      </c>
      <c r="C108">
        <v>2.12E-2</v>
      </c>
      <c r="D108" s="16">
        <v>0.87070000000000003</v>
      </c>
      <c r="E108">
        <v>0</v>
      </c>
      <c r="G108">
        <f>+SUM(E$2:E108)/COUNT(E$2:E108)</f>
        <v>0.45794392523364486</v>
      </c>
      <c r="H108" s="3">
        <f t="shared" si="4"/>
        <v>0.45</v>
      </c>
      <c r="I108" s="3">
        <f t="shared" si="2"/>
        <v>0.54523440000000012</v>
      </c>
      <c r="K108">
        <f>+_xlfn.NORM.DIST(G108,U108,$I$18/SQRT(COUNT($G$2:G108)),1)</f>
        <v>6.8443598497699182E-2</v>
      </c>
      <c r="L108">
        <f t="shared" si="3"/>
        <v>0.10867820172495274</v>
      </c>
      <c r="U108" s="3">
        <f>+AVERAGE(B$2:B108)+0.5*AVERAGE(C$2:C108)</f>
        <v>0.53644378504672885</v>
      </c>
      <c r="V108" s="3">
        <f t="shared" ca="1" si="5"/>
        <v>0.21542448185130159</v>
      </c>
      <c r="W108">
        <f t="shared" ca="1" si="6"/>
        <v>1</v>
      </c>
      <c r="X108">
        <f ca="1">+SUM(W$2:W108)/COUNT(W$2:W108)</f>
        <v>0.50467289719626163</v>
      </c>
      <c r="Y108">
        <f ca="1">+_xlfn.NORM.DIST(X108,$U108,$I$18/SQRT(COUNT(X$2:X108)),1)</f>
        <v>0.27357964422987563</v>
      </c>
    </row>
    <row r="109" spans="1:25" x14ac:dyDescent="0.3">
      <c r="A109">
        <v>108</v>
      </c>
      <c r="B109">
        <v>0.44280000000000003</v>
      </c>
      <c r="C109">
        <v>3.7000000000000002E-3</v>
      </c>
      <c r="D109" s="16">
        <v>0.44650000000000001</v>
      </c>
      <c r="E109">
        <v>0</v>
      </c>
      <c r="G109">
        <f>+SUM(E$2:E109)/COUNT(E$2:E109)</f>
        <v>0.45370370370370372</v>
      </c>
      <c r="H109" s="3">
        <f t="shared" si="4"/>
        <v>0.45</v>
      </c>
      <c r="I109" s="3">
        <f t="shared" si="2"/>
        <v>0.54124840000000007</v>
      </c>
      <c r="K109">
        <f>+_xlfn.NORM.DIST(G109,U109,$I$18/SQRT(COUNT($G$2:G109)),1)</f>
        <v>5.9502984637378194E-2</v>
      </c>
      <c r="L109">
        <f t="shared" si="3"/>
        <v>0.11861142106600296</v>
      </c>
      <c r="U109" s="3">
        <f>+AVERAGE(B$2:B109)+0.5*AVERAGE(C$2:C109)</f>
        <v>0.53559384259259257</v>
      </c>
      <c r="V109" s="3">
        <f t="shared" ca="1" si="5"/>
        <v>0.39155203574907116</v>
      </c>
      <c r="W109">
        <f t="shared" ca="1" si="6"/>
        <v>1</v>
      </c>
      <c r="X109">
        <f ca="1">+SUM(W$2:W109)/COUNT(W$2:W109)</f>
        <v>0.5092592592592593</v>
      </c>
      <c r="Y109">
        <f ca="1">+_xlfn.NORM.DIST(X109,$U109,$I$18/SQRT(COUNT(X$2:X109)),1)</f>
        <v>0.30806701937845671</v>
      </c>
    </row>
    <row r="110" spans="1:25" x14ac:dyDescent="0.3">
      <c r="A110">
        <v>109</v>
      </c>
      <c r="B110">
        <v>0.9</v>
      </c>
      <c r="C110">
        <v>1.6199999999999999E-2</v>
      </c>
      <c r="D110" s="16">
        <v>0.91620000000000001</v>
      </c>
      <c r="E110">
        <v>1</v>
      </c>
      <c r="G110">
        <f>+SUM(E$2:E110)/COUNT(E$2:E110)</f>
        <v>0.45871559633027525</v>
      </c>
      <c r="H110" s="3">
        <f t="shared" si="4"/>
        <v>0.45</v>
      </c>
      <c r="I110" s="3">
        <f t="shared" si="2"/>
        <v>0.54668240000000001</v>
      </c>
      <c r="K110">
        <f>+_xlfn.NORM.DIST(G110,U110,$I$18/SQRT(COUNT($G$2:G110)),1)</f>
        <v>6.2310030631293131E-2</v>
      </c>
      <c r="L110">
        <f t="shared" si="3"/>
        <v>0.10522220340458698</v>
      </c>
      <c r="U110" s="3">
        <f>+AVERAGE(B$2:B110)+0.5*AVERAGE(C$2:C110)</f>
        <v>0.53901133027522929</v>
      </c>
      <c r="V110" s="3">
        <f t="shared" ca="1" si="5"/>
        <v>0.3492419455108513</v>
      </c>
      <c r="W110">
        <f t="shared" ca="1" si="6"/>
        <v>1</v>
      </c>
      <c r="X110">
        <f ca="1">+SUM(W$2:W110)/COUNT(W$2:W110)</f>
        <v>0.51376146788990829</v>
      </c>
      <c r="Y110">
        <f ca="1">+_xlfn.NORM.DIST(X110,$U110,$I$18/SQRT(COUNT(X$2:X110)),1)</f>
        <v>0.31458084324030444</v>
      </c>
    </row>
    <row r="111" spans="1:25" x14ac:dyDescent="0.3">
      <c r="A111">
        <v>110</v>
      </c>
      <c r="B111">
        <v>0.66459999999999997</v>
      </c>
      <c r="C111">
        <v>5.1000000000000004E-3</v>
      </c>
      <c r="D111" s="16">
        <v>0.66969999999999996</v>
      </c>
      <c r="E111">
        <v>0</v>
      </c>
      <c r="G111">
        <f>+SUM(E$2:E111)/COUNT(E$2:E111)</f>
        <v>0.45454545454545453</v>
      </c>
      <c r="H111" s="3">
        <f t="shared" si="4"/>
        <v>0.45</v>
      </c>
      <c r="I111" s="3">
        <f t="shared" si="2"/>
        <v>0.55606539999999993</v>
      </c>
      <c r="K111">
        <f>+_xlfn.NORM.DIST(G111,U111,$I$18/SQRT(COUNT($G$2:G111)),1)</f>
        <v>4.9964736380049335E-2</v>
      </c>
      <c r="L111">
        <f t="shared" si="3"/>
        <v>8.4738841831101336E-2</v>
      </c>
      <c r="U111" s="3">
        <f>+AVERAGE(B$2:B111)+0.5*AVERAGE(C$2:C111)</f>
        <v>0.54017622727272718</v>
      </c>
      <c r="V111" s="3">
        <f t="shared" ca="1" si="5"/>
        <v>0.60647678321784348</v>
      </c>
      <c r="W111">
        <f t="shared" ca="1" si="6"/>
        <v>1</v>
      </c>
      <c r="X111">
        <f ca="1">+SUM(W$2:W111)/COUNT(W$2:W111)</f>
        <v>0.51818181818181819</v>
      </c>
      <c r="Y111">
        <f ca="1">+_xlfn.NORM.DIST(X111,$U111,$I$18/SQRT(COUNT(X$2:X111)),1)</f>
        <v>0.33630403941507669</v>
      </c>
    </row>
    <row r="112" spans="1:25" x14ac:dyDescent="0.3">
      <c r="A112">
        <v>111</v>
      </c>
      <c r="B112">
        <v>0.88639999999999997</v>
      </c>
      <c r="C112">
        <v>0</v>
      </c>
      <c r="D112" s="16">
        <v>0.88639999999999997</v>
      </c>
      <c r="E112">
        <v>1</v>
      </c>
      <c r="G112">
        <f>+SUM(E$2:E112)/COUNT(E$2:E112)</f>
        <v>0.45945945945945948</v>
      </c>
      <c r="H112" s="3">
        <f t="shared" si="4"/>
        <v>0.45</v>
      </c>
      <c r="I112" s="3">
        <f t="shared" si="2"/>
        <v>0.56506539999999994</v>
      </c>
      <c r="K112">
        <f>+_xlfn.NORM.DIST(G112,U112,$I$18/SQRT(COUNT($G$2:G112)),1)</f>
        <v>5.2829551955494103E-2</v>
      </c>
      <c r="L112">
        <f t="shared" si="3"/>
        <v>6.8051315032071888E-2</v>
      </c>
      <c r="U112" s="3">
        <f>+AVERAGE(B$2:B112)+0.5*AVERAGE(C$2:C112)</f>
        <v>0.5432953603603603</v>
      </c>
      <c r="V112" s="3">
        <f t="shared" ca="1" si="5"/>
        <v>0.28083969903876127</v>
      </c>
      <c r="W112">
        <f t="shared" ca="1" si="6"/>
        <v>1</v>
      </c>
      <c r="X112">
        <f ca="1">+SUM(W$2:W112)/COUNT(W$2:W112)</f>
        <v>0.52252252252252251</v>
      </c>
      <c r="Y112">
        <f ca="1">+_xlfn.NORM.DIST(X112,$U112,$I$18/SQRT(COUNT(X$2:X112)),1)</f>
        <v>0.34424259043490579</v>
      </c>
    </row>
    <row r="113" spans="1:25" x14ac:dyDescent="0.3">
      <c r="A113">
        <v>112</v>
      </c>
      <c r="B113">
        <v>0.20200000000000001</v>
      </c>
      <c r="C113">
        <v>0</v>
      </c>
      <c r="D113" s="16">
        <v>0.20200000000000001</v>
      </c>
      <c r="E113">
        <v>0</v>
      </c>
      <c r="G113">
        <f>+SUM(E$2:E113)/COUNT(E$2:E113)</f>
        <v>0.45535714285714285</v>
      </c>
      <c r="H113" s="3">
        <f t="shared" si="4"/>
        <v>0.45</v>
      </c>
      <c r="I113" s="3">
        <f t="shared" si="2"/>
        <v>0.56674239999999998</v>
      </c>
      <c r="K113">
        <f>+_xlfn.NORM.DIST(G113,U113,$I$18/SQRT(COUNT($G$2:G113)),1)</f>
        <v>4.9908470460752828E-2</v>
      </c>
      <c r="L113">
        <f t="shared" si="3"/>
        <v>6.5243386362388564E-2</v>
      </c>
      <c r="U113" s="3">
        <f>+AVERAGE(B$2:B113)+0.5*AVERAGE(C$2:C113)</f>
        <v>0.54024808035714278</v>
      </c>
      <c r="V113" s="3">
        <f t="shared" ca="1" si="5"/>
        <v>0.4189622699588379</v>
      </c>
      <c r="W113">
        <f t="shared" ca="1" si="6"/>
        <v>0</v>
      </c>
      <c r="X113">
        <f ca="1">+SUM(W$2:W113)/COUNT(W$2:W113)</f>
        <v>0.5178571428571429</v>
      </c>
      <c r="Y113">
        <f ca="1">+_xlfn.NORM.DIST(X113,$U113,$I$18/SQRT(COUNT(X$2:X113)),1)</f>
        <v>0.33211413762330599</v>
      </c>
    </row>
    <row r="114" spans="1:25" x14ac:dyDescent="0.3">
      <c r="A114">
        <v>113</v>
      </c>
      <c r="B114">
        <v>0.56120000000000003</v>
      </c>
      <c r="C114">
        <v>0.14990000000000001</v>
      </c>
      <c r="D114" s="16">
        <v>0.71110000000000007</v>
      </c>
      <c r="E114">
        <v>0</v>
      </c>
      <c r="G114">
        <f>+SUM(E$2:E114)/COUNT(E$2:E114)</f>
        <v>0.45132743362831856</v>
      </c>
      <c r="H114" s="3">
        <f t="shared" si="4"/>
        <v>0.45</v>
      </c>
      <c r="I114" s="3">
        <f t="shared" si="2"/>
        <v>0.57843540000000004</v>
      </c>
      <c r="K114">
        <f>+_xlfn.NORM.DIST(G114,U114,$I$18/SQRT(COUNT($G$2:G114)),1)</f>
        <v>4.0226037107091717E-2</v>
      </c>
      <c r="L114">
        <f t="shared" si="3"/>
        <v>4.8091532270199827E-2</v>
      </c>
      <c r="U114" s="3">
        <f>+AVERAGE(B$2:B114)+0.5*AVERAGE(C$2:C114)</f>
        <v>0.54109676991150424</v>
      </c>
      <c r="V114" s="3">
        <f t="shared" ca="1" si="5"/>
        <v>0.73820510868729328</v>
      </c>
      <c r="W114">
        <f t="shared" ca="1" si="6"/>
        <v>0</v>
      </c>
      <c r="X114">
        <f ca="1">+SUM(W$2:W114)/COUNT(W$2:W114)</f>
        <v>0.51327433628318586</v>
      </c>
      <c r="Y114">
        <f ca="1">+_xlfn.NORM.DIST(X114,$U114,$I$18/SQRT(COUNT(X$2:X114)),1)</f>
        <v>0.29398387005435433</v>
      </c>
    </row>
    <row r="115" spans="1:25" x14ac:dyDescent="0.3">
      <c r="A115">
        <v>114</v>
      </c>
      <c r="B115">
        <v>0.22020000000000001</v>
      </c>
      <c r="C115">
        <v>8.0999999999999996E-3</v>
      </c>
      <c r="D115" s="16">
        <v>0.2283</v>
      </c>
      <c r="E115">
        <v>0</v>
      </c>
      <c r="G115">
        <f>+SUM(E$2:E115)/COUNT(E$2:E115)</f>
        <v>0.44736842105263158</v>
      </c>
      <c r="H115" s="3">
        <f t="shared" si="4"/>
        <v>0.43</v>
      </c>
      <c r="I115" s="3">
        <f t="shared" si="2"/>
        <v>0.56835039999999992</v>
      </c>
      <c r="K115">
        <f>+_xlfn.NORM.DIST(G115,U115,$I$18/SQRT(COUNT($G$2:G115)),1)</f>
        <v>3.7631396904747927E-2</v>
      </c>
      <c r="L115">
        <f t="shared" si="3"/>
        <v>3.6560283578298838E-2</v>
      </c>
      <c r="U115" s="3">
        <f>+AVERAGE(B$2:B115)+0.5*AVERAGE(C$2:C115)</f>
        <v>0.53831741228070162</v>
      </c>
      <c r="V115" s="3">
        <f t="shared" ca="1" si="5"/>
        <v>0.84247147981814507</v>
      </c>
      <c r="W115">
        <f t="shared" ca="1" si="6"/>
        <v>0</v>
      </c>
      <c r="X115">
        <f ca="1">+SUM(W$2:W115)/COUNT(W$2:W115)</f>
        <v>0.50877192982456143</v>
      </c>
      <c r="Y115">
        <f ca="1">+_xlfn.NORM.DIST(X115,$U115,$I$18/SQRT(COUNT(X$2:X115)),1)</f>
        <v>0.2816738311539192</v>
      </c>
    </row>
    <row r="116" spans="1:25" x14ac:dyDescent="0.3">
      <c r="A116">
        <v>115</v>
      </c>
      <c r="B116">
        <v>0.35360000000000003</v>
      </c>
      <c r="C116">
        <v>5.1999999999999998E-3</v>
      </c>
      <c r="D116" s="16">
        <v>0.35880000000000001</v>
      </c>
      <c r="E116">
        <v>1</v>
      </c>
      <c r="G116">
        <f>+SUM(E$2:E116)/COUNT(E$2:E116)</f>
        <v>0.45217391304347826</v>
      </c>
      <c r="H116" s="3">
        <f t="shared" si="4"/>
        <v>0.43</v>
      </c>
      <c r="I116" s="3">
        <f t="shared" ref="I116:I179" si="7">+AVERAGE($B67:$B116)+0.5*AVERAGE($C67:$C116)</f>
        <v>0.56056240000000002</v>
      </c>
      <c r="K116">
        <f>+_xlfn.NORM.DIST(G116,U116,$I$18/SQRT(COUNT($G$2:G116)),1)</f>
        <v>4.8343306710813931E-2</v>
      </c>
      <c r="L116">
        <f t="shared" ref="L116:L179" si="8">+_xlfn.NORM.DIST(SUM(E67:E116)/COUNT(E67:E116),AVERAGE(B67:B116)+0.5*AVERAGE(C67:C116),$I$18/SQRT(50),1)</f>
        <v>4.5399491149626443E-2</v>
      </c>
      <c r="U116" s="3">
        <f>+AVERAGE(B$2:B116)+0.5*AVERAGE(C$2:C116)</f>
        <v>0.53673378260869553</v>
      </c>
      <c r="V116" s="3">
        <f t="shared" ca="1" si="5"/>
        <v>0.6664868624101965</v>
      </c>
      <c r="W116">
        <f t="shared" ca="1" si="6"/>
        <v>0</v>
      </c>
      <c r="X116">
        <f ca="1">+SUM(W$2:W116)/COUNT(W$2:W116)</f>
        <v>0.5043478260869565</v>
      </c>
      <c r="Y116">
        <f ca="1">+_xlfn.NORM.DIST(X116,$U116,$I$18/SQRT(COUNT(X$2:X116)),1)</f>
        <v>0.26232144816154346</v>
      </c>
    </row>
    <row r="117" spans="1:25" x14ac:dyDescent="0.3">
      <c r="A117">
        <v>116</v>
      </c>
      <c r="B117">
        <v>0.42059999999999997</v>
      </c>
      <c r="C117">
        <v>4.4000000000000003E-3</v>
      </c>
      <c r="D117" s="16">
        <v>0.42499999999999999</v>
      </c>
      <c r="E117">
        <v>0</v>
      </c>
      <c r="G117">
        <f>+SUM(E$2:E117)/COUNT(E$2:E117)</f>
        <v>0.44827586206896552</v>
      </c>
      <c r="H117" s="3">
        <f t="shared" ref="H117:H180" si="9">+SUM($E68:$E117)/COUNT($E68:$E117)</f>
        <v>0.43</v>
      </c>
      <c r="I117" s="3">
        <f t="shared" si="7"/>
        <v>0.55597839999999998</v>
      </c>
      <c r="K117">
        <f>+_xlfn.NORM.DIST(G117,U117,$I$18/SQRT(COUNT($G$2:G117)),1)</f>
        <v>4.2185455889406899E-2</v>
      </c>
      <c r="L117">
        <f t="shared" si="8"/>
        <v>5.1358633151725168E-2</v>
      </c>
      <c r="U117" s="3">
        <f>+AVERAGE(B$2:B117)+0.5*AVERAGE(C$2:C117)</f>
        <v>0.53575159482758605</v>
      </c>
      <c r="V117" s="3">
        <f t="shared" ca="1" si="5"/>
        <v>0.38324954024531943</v>
      </c>
      <c r="W117">
        <f t="shared" ca="1" si="6"/>
        <v>1</v>
      </c>
      <c r="X117">
        <f ca="1">+SUM(W$2:W117)/COUNT(W$2:W117)</f>
        <v>0.50862068965517238</v>
      </c>
      <c r="Y117">
        <f ca="1">+_xlfn.NORM.DIST(X117,$U117,$I$18/SQRT(COUNT(X$2:X117)),1)</f>
        <v>0.29622659105370508</v>
      </c>
    </row>
    <row r="118" spans="1:25" x14ac:dyDescent="0.3">
      <c r="A118">
        <v>117</v>
      </c>
      <c r="B118">
        <v>0.67789999999999995</v>
      </c>
      <c r="C118">
        <v>5.1000000000000004E-3</v>
      </c>
      <c r="D118" s="16">
        <v>0.68299999999999994</v>
      </c>
      <c r="E118">
        <v>1</v>
      </c>
      <c r="G118">
        <f>+SUM(E$2:E118)/COUNT(E$2:E118)</f>
        <v>0.45299145299145299</v>
      </c>
      <c r="H118" s="3">
        <f t="shared" si="9"/>
        <v>0.43</v>
      </c>
      <c r="I118" s="3">
        <f t="shared" si="7"/>
        <v>0.55677199999999993</v>
      </c>
      <c r="K118">
        <f>+_xlfn.NORM.DIST(G118,U118,$I$18/SQRT(COUNT($G$2:G118)),1)</f>
        <v>4.8020192517126421E-2</v>
      </c>
      <c r="L118">
        <f t="shared" si="8"/>
        <v>5.028460685527681E-2</v>
      </c>
      <c r="U118" s="3">
        <f>+AVERAGE(B$2:B118)+0.5*AVERAGE(C$2:C118)</f>
        <v>0.53698833333333318</v>
      </c>
      <c r="V118" s="3">
        <f t="shared" ca="1" si="5"/>
        <v>1.5949952976184179E-3</v>
      </c>
      <c r="W118">
        <f t="shared" ca="1" si="6"/>
        <v>1</v>
      </c>
      <c r="X118">
        <f ca="1">+SUM(W$2:W118)/COUNT(W$2:W118)</f>
        <v>0.51282051282051277</v>
      </c>
      <c r="Y118">
        <f ca="1">+_xlfn.NORM.DIST(X118,$U118,$I$18/SQRT(COUNT(X$2:X118)),1)</f>
        <v>0.31601393680111184</v>
      </c>
    </row>
    <row r="119" spans="1:25" x14ac:dyDescent="0.3">
      <c r="A119">
        <v>118</v>
      </c>
      <c r="B119">
        <v>2.1700000000000001E-2</v>
      </c>
      <c r="C119">
        <v>0.90669999999999995</v>
      </c>
      <c r="D119" s="16">
        <v>0.9284</v>
      </c>
      <c r="E119">
        <v>0.5</v>
      </c>
      <c r="G119">
        <f>+SUM(E$2:E119)/COUNT(E$2:E119)</f>
        <v>0.45338983050847459</v>
      </c>
      <c r="H119" s="3">
        <f t="shared" si="9"/>
        <v>0.44</v>
      </c>
      <c r="I119" s="3">
        <f t="shared" si="7"/>
        <v>0.548898</v>
      </c>
      <c r="K119">
        <f>+_xlfn.NORM.DIST(G119,U119,$I$18/SQRT(COUNT($G$2:G119)),1)</f>
        <v>4.9156704541313809E-2</v>
      </c>
      <c r="L119">
        <f t="shared" si="8"/>
        <v>7.9184951571817069E-2</v>
      </c>
      <c r="U119" s="3">
        <f>+AVERAGE(B$2:B119)+0.5*AVERAGE(C$2:C119)</f>
        <v>0.53646343220338977</v>
      </c>
      <c r="V119" s="3">
        <f t="shared" ca="1" si="5"/>
        <v>0.51909934053211015</v>
      </c>
      <c r="W119">
        <f t="shared" ca="1" si="6"/>
        <v>0.5</v>
      </c>
      <c r="X119">
        <f ca="1">+SUM(W$2:W119)/COUNT(W$2:W119)</f>
        <v>0.51271186440677963</v>
      </c>
      <c r="Y119">
        <f ca="1">+_xlfn.NORM.DIST(X119,$U119,$I$18/SQRT(COUNT(X$2:X119)),1)</f>
        <v>0.31823728911674704</v>
      </c>
    </row>
    <row r="120" spans="1:25" x14ac:dyDescent="0.3">
      <c r="A120">
        <v>119</v>
      </c>
      <c r="B120">
        <v>6.7599999999999993E-2</v>
      </c>
      <c r="C120">
        <v>0.28349999999999997</v>
      </c>
      <c r="D120" s="16">
        <v>0.35109999999999997</v>
      </c>
      <c r="E120">
        <v>0</v>
      </c>
      <c r="G120">
        <f>+SUM(E$2:E120)/COUNT(E$2:E120)</f>
        <v>0.44957983193277312</v>
      </c>
      <c r="H120" s="3">
        <f t="shared" si="9"/>
        <v>0.42</v>
      </c>
      <c r="I120" s="3">
        <f t="shared" si="7"/>
        <v>0.54224799999999995</v>
      </c>
      <c r="K120">
        <f>+_xlfn.NORM.DIST(G120,U120,$I$18/SQRT(COUNT($G$2:G120)),1)</f>
        <v>4.6354204464071326E-2</v>
      </c>
      <c r="L120">
        <f t="shared" si="8"/>
        <v>5.6653756347344139E-2</v>
      </c>
      <c r="U120" s="3">
        <f>+AVERAGE(B$2:B120)+0.5*AVERAGE(C$2:C120)</f>
        <v>0.53371457983193271</v>
      </c>
      <c r="V120" s="3">
        <f t="shared" ca="1" si="5"/>
        <v>0.69276639024296949</v>
      </c>
      <c r="W120">
        <f t="shared" ca="1" si="6"/>
        <v>0</v>
      </c>
      <c r="X120">
        <f ca="1">+SUM(W$2:W120)/COUNT(W$2:W120)</f>
        <v>0.50840336134453779</v>
      </c>
      <c r="Y120">
        <f ca="1">+_xlfn.NORM.DIST(X120,$U120,$I$18/SQRT(COUNT(X$2:X120)),1)</f>
        <v>0.30649891679687524</v>
      </c>
    </row>
    <row r="121" spans="1:25" x14ac:dyDescent="0.3">
      <c r="A121">
        <v>120</v>
      </c>
      <c r="B121">
        <v>0.72030000000000005</v>
      </c>
      <c r="C121">
        <v>5.4800000000000001E-2</v>
      </c>
      <c r="D121" s="16">
        <v>0.77510000000000001</v>
      </c>
      <c r="E121">
        <v>1</v>
      </c>
      <c r="G121">
        <f>+SUM(E$2:E121)/COUNT(E$2:E121)</f>
        <v>0.45416666666666666</v>
      </c>
      <c r="H121" s="3">
        <f t="shared" si="9"/>
        <v>0.44</v>
      </c>
      <c r="I121" s="3">
        <f t="shared" si="7"/>
        <v>0.55275800000000008</v>
      </c>
      <c r="K121">
        <f>+_xlfn.NORM.DIST(G121,U121,$I$18/SQRT(COUNT($G$2:G121)),1)</f>
        <v>5.1332384393915333E-2</v>
      </c>
      <c r="L121">
        <f t="shared" si="8"/>
        <v>7.2066126129463198E-2</v>
      </c>
      <c r="U121" s="3">
        <f>+AVERAGE(B$2:B121)+0.5*AVERAGE(C$2:C121)</f>
        <v>0.53549779166666667</v>
      </c>
      <c r="V121" s="3">
        <f t="shared" ca="1" si="5"/>
        <v>0.30180434054313943</v>
      </c>
      <c r="W121">
        <f t="shared" ca="1" si="6"/>
        <v>1</v>
      </c>
      <c r="X121">
        <f ca="1">+SUM(W$2:W121)/COUNT(W$2:W121)</f>
        <v>0.51249999999999996</v>
      </c>
      <c r="Y121">
        <f ca="1">+_xlfn.NORM.DIST(X121,$U121,$I$18/SQRT(COUNT(X$2:X121)),1)</f>
        <v>0.32222133388792035</v>
      </c>
    </row>
    <row r="122" spans="1:25" x14ac:dyDescent="0.3">
      <c r="A122">
        <v>121</v>
      </c>
      <c r="B122">
        <v>0.70730000000000004</v>
      </c>
      <c r="C122">
        <v>3.5999999999999999E-3</v>
      </c>
      <c r="D122" s="16">
        <v>0.71090000000000009</v>
      </c>
      <c r="E122">
        <v>1</v>
      </c>
      <c r="G122">
        <f>+SUM(E$2:E122)/COUNT(E$2:E122)</f>
        <v>0.45867768595041325</v>
      </c>
      <c r="H122" s="3">
        <f t="shared" si="9"/>
        <v>0.44</v>
      </c>
      <c r="I122" s="3">
        <f t="shared" si="7"/>
        <v>0.54750600000000005</v>
      </c>
      <c r="K122">
        <f>+_xlfn.NORM.DIST(G122,U122,$I$18/SQRT(COUNT($G$2:G122)),1)</f>
        <v>5.7413005899243703E-2</v>
      </c>
      <c r="L122">
        <f t="shared" si="8"/>
        <v>8.1878804109637771E-2</v>
      </c>
      <c r="U122" s="3">
        <f>+AVERAGE(B$2:B122)+0.5*AVERAGE(C$2:C122)</f>
        <v>0.53693252066115682</v>
      </c>
      <c r="V122" s="3">
        <f t="shared" ca="1" si="5"/>
        <v>0.30279518279280815</v>
      </c>
      <c r="W122">
        <f t="shared" ca="1" si="6"/>
        <v>1</v>
      </c>
      <c r="X122">
        <f ca="1">+SUM(W$2:W122)/COUNT(W$2:W122)</f>
        <v>0.51652892561983466</v>
      </c>
      <c r="Y122">
        <f ca="1">+_xlfn.NORM.DIST(X122,$U122,$I$18/SQRT(COUNT(X$2:X122)),1)</f>
        <v>0.34048459595089553</v>
      </c>
    </row>
    <row r="123" spans="1:25" x14ac:dyDescent="0.3">
      <c r="A123">
        <v>122</v>
      </c>
      <c r="B123">
        <v>0.41199999999999998</v>
      </c>
      <c r="C123">
        <v>5.0000000000000001E-3</v>
      </c>
      <c r="D123" s="16">
        <v>0.41699999999999998</v>
      </c>
      <c r="E123">
        <v>0</v>
      </c>
      <c r="G123">
        <f>+SUM(E$2:E123)/COUNT(E$2:E123)</f>
        <v>0.45491803278688525</v>
      </c>
      <c r="H123" s="3">
        <f t="shared" si="9"/>
        <v>0.44</v>
      </c>
      <c r="I123" s="3">
        <f t="shared" si="7"/>
        <v>0.54638299999999995</v>
      </c>
      <c r="K123">
        <f>+_xlfn.NORM.DIST(G123,U123,$I$18/SQRT(COUNT($G$2:G123)),1)</f>
        <v>5.0592486845364021E-2</v>
      </c>
      <c r="L123">
        <f t="shared" si="8"/>
        <v>8.4101956779246922E-2</v>
      </c>
      <c r="U123" s="3">
        <f>+AVERAGE(B$2:B123)+0.5*AVERAGE(C$2:C123)</f>
        <v>0.53592897540983597</v>
      </c>
      <c r="V123" s="3">
        <f t="shared" ca="1" si="5"/>
        <v>0.21639942865677753</v>
      </c>
      <c r="W123">
        <f t="shared" ca="1" si="6"/>
        <v>1</v>
      </c>
      <c r="X123">
        <f ca="1">+SUM(W$2:W123)/COUNT(W$2:W123)</f>
        <v>0.52049180327868849</v>
      </c>
      <c r="Y123">
        <f ca="1">+_xlfn.NORM.DIST(X123,$U123,$I$18/SQRT(COUNT(X$2:X123)),1)</f>
        <v>0.37738795683124682</v>
      </c>
    </row>
    <row r="124" spans="1:25" x14ac:dyDescent="0.3">
      <c r="A124">
        <v>123</v>
      </c>
      <c r="B124">
        <v>0.81699999999999995</v>
      </c>
      <c r="C124">
        <v>4.5999999999999999E-3</v>
      </c>
      <c r="D124" s="16">
        <v>0.8216</v>
      </c>
      <c r="E124">
        <v>1</v>
      </c>
      <c r="G124">
        <f>+SUM(E$2:E124)/COUNT(E$2:E124)</f>
        <v>0.45934959349593496</v>
      </c>
      <c r="H124" s="3">
        <f t="shared" si="9"/>
        <v>0.46</v>
      </c>
      <c r="I124" s="3">
        <f t="shared" si="7"/>
        <v>0.54964800000000003</v>
      </c>
      <c r="K124">
        <f>+_xlfn.NORM.DIST(G124,U124,$I$18/SQRT(COUNT($G$2:G124)),1)</f>
        <v>5.4510133951650309E-2</v>
      </c>
      <c r="L124">
        <f t="shared" si="8"/>
        <v>0.12277489335381722</v>
      </c>
      <c r="U124" s="3">
        <f>+AVERAGE(B$2:B124)+0.5*AVERAGE(C$2:C124)</f>
        <v>0.5382328048780487</v>
      </c>
      <c r="V124" s="3">
        <f t="shared" ca="1" si="5"/>
        <v>0.72778603282501542</v>
      </c>
      <c r="W124">
        <f t="shared" ca="1" si="6"/>
        <v>1</v>
      </c>
      <c r="X124">
        <f ca="1">+SUM(W$2:W124)/COUNT(W$2:W124)</f>
        <v>0.52439024390243905</v>
      </c>
      <c r="Y124">
        <f ca="1">+_xlfn.NORM.DIST(X124,$U124,$I$18/SQRT(COUNT(X$2:X124)),1)</f>
        <v>0.38926732142207987</v>
      </c>
    </row>
    <row r="125" spans="1:25" x14ac:dyDescent="0.3">
      <c r="A125">
        <v>124</v>
      </c>
      <c r="B125">
        <v>0.46429999999999999</v>
      </c>
      <c r="C125">
        <v>4.7999999999999996E-3</v>
      </c>
      <c r="D125" s="16">
        <v>0.46910000000000002</v>
      </c>
      <c r="E125">
        <v>0</v>
      </c>
      <c r="G125">
        <f>+SUM(E$2:E125)/COUNT(E$2:E125)</f>
        <v>0.45564516129032256</v>
      </c>
      <c r="H125" s="3">
        <f t="shared" si="9"/>
        <v>0.46</v>
      </c>
      <c r="I125" s="3">
        <f t="shared" si="7"/>
        <v>0.54681100000000005</v>
      </c>
      <c r="K125">
        <f>+_xlfn.NORM.DIST(G125,U125,$I$18/SQRT(COUNT($G$2:G125)),1)</f>
        <v>4.717232613765085E-2</v>
      </c>
      <c r="L125">
        <f t="shared" si="8"/>
        <v>0.13040507134946311</v>
      </c>
      <c r="U125" s="3">
        <f>+AVERAGE(B$2:B125)+0.5*AVERAGE(C$2:C125)</f>
        <v>0.53765592741935475</v>
      </c>
      <c r="V125" s="3">
        <f t="shared" ca="1" si="5"/>
        <v>0.16407603135391158</v>
      </c>
      <c r="W125">
        <f t="shared" ca="1" si="6"/>
        <v>1</v>
      </c>
      <c r="X125">
        <f ca="1">+SUM(W$2:W125)/COUNT(W$2:W125)</f>
        <v>0.52822580645161288</v>
      </c>
      <c r="Y125">
        <f ca="1">+_xlfn.NORM.DIST(X125,$U125,$I$18/SQRT(COUNT(X$2:X125)),1)</f>
        <v>0.42372929920093161</v>
      </c>
    </row>
    <row r="126" spans="1:25" x14ac:dyDescent="0.3">
      <c r="A126">
        <v>125</v>
      </c>
      <c r="B126">
        <v>0.15909999999999999</v>
      </c>
      <c r="C126">
        <v>0</v>
      </c>
      <c r="D126" s="16">
        <v>0.15909999999999999</v>
      </c>
      <c r="E126">
        <v>0</v>
      </c>
      <c r="G126">
        <f>+SUM(E$2:E126)/COUNT(E$2:E126)</f>
        <v>0.45200000000000001</v>
      </c>
      <c r="H126" s="3">
        <f t="shared" si="9"/>
        <v>0.46</v>
      </c>
      <c r="I126" s="3">
        <f t="shared" si="7"/>
        <v>0.54638299999999995</v>
      </c>
      <c r="K126">
        <f>+_xlfn.NORM.DIST(G126,U126,$I$18/SQRT(COUNT($G$2:G126)),1)</f>
        <v>4.5296806077649139E-2</v>
      </c>
      <c r="L126">
        <f t="shared" si="8"/>
        <v>0.131584061534229</v>
      </c>
      <c r="U126" s="3">
        <f>+AVERAGE(B$2:B126)+0.5*AVERAGE(C$2:C126)</f>
        <v>0.53462747999999993</v>
      </c>
      <c r="V126" s="3">
        <f t="shared" ca="1" si="5"/>
        <v>0.85252565697523885</v>
      </c>
      <c r="W126">
        <f t="shared" ca="1" si="6"/>
        <v>0</v>
      </c>
      <c r="X126">
        <f ca="1">+SUM(W$2:W126)/COUNT(W$2:W126)</f>
        <v>0.52400000000000002</v>
      </c>
      <c r="Y126">
        <f ca="1">+_xlfn.NORM.DIST(X126,$U126,$I$18/SQRT(COUNT(X$2:X126)),1)</f>
        <v>0.41384740217820859</v>
      </c>
    </row>
    <row r="127" spans="1:25" x14ac:dyDescent="0.3">
      <c r="A127">
        <v>126</v>
      </c>
      <c r="B127">
        <v>0.79800000000000004</v>
      </c>
      <c r="C127">
        <v>5.1000000000000004E-3</v>
      </c>
      <c r="D127" s="16">
        <v>0.80310000000000004</v>
      </c>
      <c r="E127">
        <v>1</v>
      </c>
      <c r="G127">
        <f>+SUM(E$2:E127)/COUNT(E$2:E127)</f>
        <v>0.45634920634920634</v>
      </c>
      <c r="H127" s="3">
        <f t="shared" si="9"/>
        <v>0.47</v>
      </c>
      <c r="I127" s="3">
        <f t="shared" si="7"/>
        <v>0.55050499999999991</v>
      </c>
      <c r="K127">
        <f>+_xlfn.NORM.DIST(G127,U127,$I$18/SQRT(COUNT($G$2:G127)),1)</f>
        <v>4.9165762710042728E-2</v>
      </c>
      <c r="L127">
        <f t="shared" si="8"/>
        <v>0.14852147912660005</v>
      </c>
      <c r="U127" s="3">
        <f>+AVERAGE(B$2:B127)+0.5*AVERAGE(C$2:C127)</f>
        <v>0.53673797619047614</v>
      </c>
      <c r="V127" s="3">
        <f t="shared" ca="1" si="5"/>
        <v>0.15884479308327748</v>
      </c>
      <c r="W127">
        <f t="shared" ca="1" si="6"/>
        <v>1</v>
      </c>
      <c r="X127">
        <f ca="1">+SUM(W$2:W127)/COUNT(W$2:W127)</f>
        <v>0.52777777777777779</v>
      </c>
      <c r="Y127">
        <f ca="1">+_xlfn.NORM.DIST(X127,$U127,$I$18/SQRT(COUNT(X$2:X127)),1)</f>
        <v>0.42691087366095226</v>
      </c>
    </row>
    <row r="128" spans="1:25" x14ac:dyDescent="0.3">
      <c r="A128">
        <v>127</v>
      </c>
      <c r="B128">
        <v>0.16059999999999999</v>
      </c>
      <c r="C128">
        <v>6.1000000000000004E-3</v>
      </c>
      <c r="D128" s="16">
        <v>0.16669999999999999</v>
      </c>
      <c r="E128">
        <v>0</v>
      </c>
      <c r="G128">
        <f>+SUM(E$2:E128)/COUNT(E$2:E128)</f>
        <v>0.452755905511811</v>
      </c>
      <c r="H128" s="3">
        <f t="shared" si="9"/>
        <v>0.47</v>
      </c>
      <c r="I128" s="3">
        <f t="shared" si="7"/>
        <v>0.53761400000000004</v>
      </c>
      <c r="K128">
        <f>+_xlfn.NORM.DIST(G128,U128,$I$18/SQRT(COUNT($G$2:G128)),1)</f>
        <v>4.7156021464119506E-2</v>
      </c>
      <c r="L128">
        <f t="shared" si="8"/>
        <v>0.19056498026567381</v>
      </c>
      <c r="U128" s="3">
        <f>+AVERAGE(B$2:B128)+0.5*AVERAGE(C$2:C128)</f>
        <v>0.5338002755905511</v>
      </c>
      <c r="V128" s="3">
        <f t="shared" ca="1" si="5"/>
        <v>0.49258921884776563</v>
      </c>
      <c r="W128">
        <f t="shared" ca="1" si="6"/>
        <v>0</v>
      </c>
      <c r="X128">
        <f ca="1">+SUM(W$2:W128)/COUNT(W$2:W128)</f>
        <v>0.52362204724409445</v>
      </c>
      <c r="Y128">
        <f ca="1">+_xlfn.NORM.DIST(X128,$U128,$I$18/SQRT(COUNT(X$2:X128)),1)</f>
        <v>0.41678738530121595</v>
      </c>
    </row>
    <row r="129" spans="1:25" x14ac:dyDescent="0.3">
      <c r="A129">
        <v>128</v>
      </c>
      <c r="B129">
        <v>0.90910000000000002</v>
      </c>
      <c r="C129">
        <v>0</v>
      </c>
      <c r="D129" s="16">
        <v>0.90910000000000002</v>
      </c>
      <c r="E129">
        <v>1</v>
      </c>
      <c r="G129">
        <f>+SUM(E$2:E129)/COUNT(E$2:E129)</f>
        <v>0.45703125</v>
      </c>
      <c r="H129" s="3">
        <f t="shared" si="9"/>
        <v>0.47</v>
      </c>
      <c r="I129" s="3">
        <f t="shared" si="7"/>
        <v>0.5372809999999999</v>
      </c>
      <c r="K129">
        <f>+_xlfn.NORM.DIST(G129,U129,$I$18/SQRT(COUNT($G$2:G129)),1)</f>
        <v>4.9286526064710005E-2</v>
      </c>
      <c r="L129">
        <f t="shared" si="8"/>
        <v>0.19173984054220922</v>
      </c>
      <c r="U129" s="3">
        <f>+AVERAGE(B$2:B129)+0.5*AVERAGE(C$2:C129)</f>
        <v>0.53673230468749988</v>
      </c>
      <c r="V129" s="3">
        <f t="shared" ca="1" si="5"/>
        <v>0.54959110904541542</v>
      </c>
      <c r="W129">
        <f t="shared" ca="1" si="6"/>
        <v>1</v>
      </c>
      <c r="X129">
        <f ca="1">+SUM(W$2:W129)/COUNT(W$2:W129)</f>
        <v>0.52734375</v>
      </c>
      <c r="Y129">
        <f ca="1">+_xlfn.NORM.DIST(X129,$U129,$I$18/SQRT(COUNT(X$2:X129)),1)</f>
        <v>0.42286142972807927</v>
      </c>
    </row>
    <row r="130" spans="1:25" x14ac:dyDescent="0.3">
      <c r="A130">
        <v>129</v>
      </c>
      <c r="B130">
        <v>0.18240000000000001</v>
      </c>
      <c r="C130">
        <v>4.3E-3</v>
      </c>
      <c r="D130" s="16">
        <v>0.1867</v>
      </c>
      <c r="E130">
        <v>1</v>
      </c>
      <c r="G130">
        <f>+SUM(E$2:E130)/COUNT(E$2:E130)</f>
        <v>0.46124031007751937</v>
      </c>
      <c r="H130" s="3">
        <f t="shared" si="9"/>
        <v>0.49</v>
      </c>
      <c r="I130" s="3">
        <f t="shared" si="7"/>
        <v>0.5371999999999999</v>
      </c>
      <c r="K130">
        <f>+_xlfn.NORM.DIST(G130,U130,$I$18/SQRT(COUNT($G$2:G130)),1)</f>
        <v>6.5028680899912164E-2</v>
      </c>
      <c r="L130">
        <f t="shared" si="8"/>
        <v>0.27047070437142429</v>
      </c>
      <c r="U130" s="3">
        <f>+AVERAGE(B$2:B130)+0.5*AVERAGE(C$2:C130)</f>
        <v>0.53400220930232545</v>
      </c>
      <c r="V130" s="3">
        <f t="shared" ca="1" si="5"/>
        <v>0.34816543534689903</v>
      </c>
      <c r="W130">
        <f t="shared" ca="1" si="6"/>
        <v>0</v>
      </c>
      <c r="X130">
        <f ca="1">+SUM(W$2:W130)/COUNT(W$2:W130)</f>
        <v>0.52325581395348841</v>
      </c>
      <c r="Y130">
        <f ca="1">+_xlfn.NORM.DIST(X130,$U130,$I$18/SQRT(COUNT(X$2:X130)),1)</f>
        <v>0.41153884649710476</v>
      </c>
    </row>
    <row r="131" spans="1:25" x14ac:dyDescent="0.3">
      <c r="A131">
        <v>130</v>
      </c>
      <c r="B131">
        <v>0.80910000000000004</v>
      </c>
      <c r="C131">
        <v>4.3E-3</v>
      </c>
      <c r="D131" s="16">
        <v>0.81340000000000001</v>
      </c>
      <c r="E131">
        <v>1</v>
      </c>
      <c r="G131">
        <f>+SUM(E$2:E131)/COUNT(E$2:E131)</f>
        <v>0.4653846153846154</v>
      </c>
      <c r="H131" s="3">
        <f t="shared" si="9"/>
        <v>0.49</v>
      </c>
      <c r="I131" s="3">
        <f t="shared" si="7"/>
        <v>0.53999199999999992</v>
      </c>
      <c r="K131">
        <f>+_xlfn.NORM.DIST(G131,U131,$I$18/SQRT(COUNT($G$2:G131)),1)</f>
        <v>6.9741840727403553E-2</v>
      </c>
      <c r="L131">
        <f t="shared" si="8"/>
        <v>0.2586363104839362</v>
      </c>
      <c r="U131" s="3">
        <f>+AVERAGE(B$2:B131)+0.5*AVERAGE(C$2:C131)</f>
        <v>0.5361348846153845</v>
      </c>
      <c r="V131" s="3">
        <f t="shared" ref="V131:V194" ca="1" si="10">+RAND()</f>
        <v>0.14939574222424445</v>
      </c>
      <c r="W131">
        <f t="shared" ref="W131:W194" ca="1" si="11">+IF(V131&lt;B131,1,IF(V131&lt;D131,1/2,0))</f>
        <v>1</v>
      </c>
      <c r="X131">
        <f ca="1">+SUM(W$2:W131)/COUNT(W$2:W131)</f>
        <v>0.52692307692307694</v>
      </c>
      <c r="Y131">
        <f ca="1">+_xlfn.NORM.DIST(X131,$U131,$I$18/SQRT(COUNT(X$2:X131)),1)</f>
        <v>0.42371395777904541</v>
      </c>
    </row>
    <row r="132" spans="1:25" x14ac:dyDescent="0.3">
      <c r="A132">
        <v>131</v>
      </c>
      <c r="B132">
        <v>0.246</v>
      </c>
      <c r="C132">
        <v>7.9200000000000007E-2</v>
      </c>
      <c r="D132" s="16">
        <v>0.32519999999999999</v>
      </c>
      <c r="E132">
        <v>0</v>
      </c>
      <c r="G132">
        <f>+SUM(E$2:E132)/COUNT(E$2:E132)</f>
        <v>0.46183206106870228</v>
      </c>
      <c r="H132" s="3">
        <f t="shared" si="9"/>
        <v>0.47</v>
      </c>
      <c r="I132" s="3">
        <f t="shared" si="7"/>
        <v>0.53094700000000006</v>
      </c>
      <c r="K132">
        <f>+_xlfn.NORM.DIST(G132,U132,$I$18/SQRT(COUNT($G$2:G132)),1)</f>
        <v>6.4535461651242826E-2</v>
      </c>
      <c r="L132">
        <f t="shared" si="8"/>
        <v>0.21492237046868873</v>
      </c>
      <c r="U132" s="3">
        <f>+AVERAGE(B$2:B132)+0.5*AVERAGE(C$2:C132)</f>
        <v>0.53422240458015258</v>
      </c>
      <c r="V132" s="3">
        <f t="shared" ca="1" si="10"/>
        <v>0.69570450607761503</v>
      </c>
      <c r="W132">
        <f t="shared" ca="1" si="11"/>
        <v>0</v>
      </c>
      <c r="X132">
        <f ca="1">+SUM(W$2:W132)/COUNT(W$2:W132)</f>
        <v>0.52290076335877866</v>
      </c>
      <c r="Y132">
        <f ca="1">+_xlfn.NORM.DIST(X132,$U132,$I$18/SQRT(COUNT(X$2:X132)),1)</f>
        <v>0.4061826441190704</v>
      </c>
    </row>
    <row r="133" spans="1:25" x14ac:dyDescent="0.3">
      <c r="A133">
        <v>132</v>
      </c>
      <c r="B133">
        <v>0.18179999999999999</v>
      </c>
      <c r="C133">
        <v>0</v>
      </c>
      <c r="D133" s="16">
        <v>0.18179999999999999</v>
      </c>
      <c r="E133">
        <v>1</v>
      </c>
      <c r="G133">
        <f>+SUM(E$2:E133)/COUNT(E$2:E133)</f>
        <v>0.46590909090909088</v>
      </c>
      <c r="H133" s="3">
        <f t="shared" si="9"/>
        <v>0.49</v>
      </c>
      <c r="I133" s="3">
        <f t="shared" si="7"/>
        <v>0.53458300000000003</v>
      </c>
      <c r="K133">
        <f>+_xlfn.NORM.DIST(G133,U133,$I$18/SQRT(COUNT($G$2:G133)),1)</f>
        <v>8.3553452478436388E-2</v>
      </c>
      <c r="L133">
        <f t="shared" si="8"/>
        <v>0.28180372221446753</v>
      </c>
      <c r="U133" s="3">
        <f>+AVERAGE(B$2:B133)+0.5*AVERAGE(C$2:C133)</f>
        <v>0.53155253787878776</v>
      </c>
      <c r="V133" s="3">
        <f t="shared" ca="1" si="10"/>
        <v>0.67545984265085779</v>
      </c>
      <c r="W133">
        <f t="shared" ca="1" si="11"/>
        <v>0</v>
      </c>
      <c r="X133">
        <f ca="1">+SUM(W$2:W133)/COUNT(W$2:W133)</f>
        <v>0.51893939393939392</v>
      </c>
      <c r="Y133">
        <f ca="1">+_xlfn.NORM.DIST(X133,$U133,$I$18/SQRT(COUNT(X$2:X133)),1)</f>
        <v>0.39532695479468594</v>
      </c>
    </row>
    <row r="134" spans="1:25" x14ac:dyDescent="0.3">
      <c r="A134">
        <v>133</v>
      </c>
      <c r="B134">
        <v>0.65149999999999997</v>
      </c>
      <c r="C134">
        <v>5.6800000000000003E-2</v>
      </c>
      <c r="D134" s="16">
        <v>0.70829999999999993</v>
      </c>
      <c r="E134">
        <v>1</v>
      </c>
      <c r="G134">
        <f>+SUM(E$2:E134)/COUNT(E$2:E134)</f>
        <v>0.46992481203007519</v>
      </c>
      <c r="H134" s="3">
        <f t="shared" si="9"/>
        <v>0.49</v>
      </c>
      <c r="I134" s="3">
        <f t="shared" si="7"/>
        <v>0.52931699999999993</v>
      </c>
      <c r="K134">
        <f>+_xlfn.NORM.DIST(G134,U134,$I$18/SQRT(COUNT($G$2:G134)),1)</f>
        <v>9.2500891567888391E-2</v>
      </c>
      <c r="L134">
        <f t="shared" si="8"/>
        <v>0.305277947426005</v>
      </c>
      <c r="U134" s="3">
        <f>+AVERAGE(B$2:B134)+0.5*AVERAGE(C$2:C134)</f>
        <v>0.53266793233082688</v>
      </c>
      <c r="V134" s="3">
        <f t="shared" ca="1" si="10"/>
        <v>0.1631353940641358</v>
      </c>
      <c r="W134">
        <f t="shared" ca="1" si="11"/>
        <v>1</v>
      </c>
      <c r="X134">
        <f ca="1">+SUM(W$2:W134)/COUNT(W$2:W134)</f>
        <v>0.52255639097744366</v>
      </c>
      <c r="Y134">
        <f ca="1">+_xlfn.NORM.DIST(X134,$U134,$I$18/SQRT(COUNT(X$2:X134)),1)</f>
        <v>0.41542311713139918</v>
      </c>
    </row>
    <row r="135" spans="1:25" x14ac:dyDescent="0.3">
      <c r="A135">
        <v>134</v>
      </c>
      <c r="B135">
        <v>8.5900000000000004E-2</v>
      </c>
      <c r="C135">
        <v>0</v>
      </c>
      <c r="D135" s="16">
        <v>8.5900000000000004E-2</v>
      </c>
      <c r="E135">
        <v>0</v>
      </c>
      <c r="G135">
        <f>+SUM(E$2:E135)/COUNT(E$2:E135)</f>
        <v>0.46641791044776121</v>
      </c>
      <c r="H135" s="3">
        <f t="shared" si="9"/>
        <v>0.47</v>
      </c>
      <c r="I135" s="3">
        <f t="shared" si="7"/>
        <v>0.51702599999999987</v>
      </c>
      <c r="K135">
        <f>+_xlfn.NORM.DIST(G135,U135,$I$18/SQRT(COUNT($G$2:G135)),1)</f>
        <v>9.1077490735060856E-2</v>
      </c>
      <c r="L135">
        <f t="shared" si="8"/>
        <v>0.27121709366402164</v>
      </c>
      <c r="U135" s="3">
        <f>+AVERAGE(B$2:B135)+0.5*AVERAGE(C$2:C135)</f>
        <v>0.52933384328358191</v>
      </c>
      <c r="V135" s="3">
        <f t="shared" ca="1" si="10"/>
        <v>0.88166089571977047</v>
      </c>
      <c r="W135">
        <f t="shared" ca="1" si="11"/>
        <v>0</v>
      </c>
      <c r="X135">
        <f ca="1">+SUM(W$2:W135)/COUNT(W$2:W135)</f>
        <v>0.51865671641791045</v>
      </c>
      <c r="Y135">
        <f ca="1">+_xlfn.NORM.DIST(X135,$U135,$I$18/SQRT(COUNT(X$2:X135)),1)</f>
        <v>0.41044076033505561</v>
      </c>
    </row>
    <row r="136" spans="1:25" x14ac:dyDescent="0.3">
      <c r="A136">
        <v>135</v>
      </c>
      <c r="B136">
        <v>0.55620000000000003</v>
      </c>
      <c r="C136">
        <v>3.2000000000000002E-3</v>
      </c>
      <c r="D136" s="16">
        <v>0.55940000000000001</v>
      </c>
      <c r="E136">
        <v>0</v>
      </c>
      <c r="G136">
        <f>+SUM(E$2:E136)/COUNT(E$2:E136)</f>
        <v>0.46296296296296297</v>
      </c>
      <c r="H136" s="3">
        <f t="shared" si="9"/>
        <v>0.45</v>
      </c>
      <c r="I136" s="3">
        <f t="shared" si="7"/>
        <v>0.50909199999999988</v>
      </c>
      <c r="K136">
        <f>+_xlfn.NORM.DIST(G136,U136,$I$18/SQRT(COUNT($G$2:G136)),1)</f>
        <v>7.8220705727089321E-2</v>
      </c>
      <c r="L136">
        <f t="shared" si="8"/>
        <v>0.22200800057555792</v>
      </c>
      <c r="U136" s="3">
        <f>+AVERAGE(B$2:B136)+0.5*AVERAGE(C$2:C136)</f>
        <v>0.52954470370370355</v>
      </c>
      <c r="V136" s="3">
        <f t="shared" ca="1" si="10"/>
        <v>0.77375558113717979</v>
      </c>
      <c r="W136">
        <f t="shared" ca="1" si="11"/>
        <v>0</v>
      </c>
      <c r="X136">
        <f ca="1">+SUM(W$2:W136)/COUNT(W$2:W136)</f>
        <v>0.51481481481481484</v>
      </c>
      <c r="Y136">
        <f ca="1">+_xlfn.NORM.DIST(X136,$U136,$I$18/SQRT(COUNT(X$2:X136)),1)</f>
        <v>0.37694488467393394</v>
      </c>
    </row>
    <row r="137" spans="1:25" x14ac:dyDescent="0.3">
      <c r="A137">
        <v>136</v>
      </c>
      <c r="B137">
        <v>0.85660000000000003</v>
      </c>
      <c r="C137">
        <v>0</v>
      </c>
      <c r="D137" s="16">
        <v>0.85660000000000003</v>
      </c>
      <c r="E137">
        <v>0</v>
      </c>
      <c r="G137">
        <f>+SUM(E$2:E137)/COUNT(E$2:E137)</f>
        <v>0.45955882352941174</v>
      </c>
      <c r="H137" s="3">
        <f t="shared" si="9"/>
        <v>0.45</v>
      </c>
      <c r="I137" s="3">
        <f t="shared" si="7"/>
        <v>0.52181999999999984</v>
      </c>
      <c r="K137">
        <f>+_xlfn.NORM.DIST(G137,U137,$I$18/SQRT(COUNT($G$2:G137)),1)</f>
        <v>6.0994662360209777E-2</v>
      </c>
      <c r="L137">
        <f t="shared" si="8"/>
        <v>0.17610859535858037</v>
      </c>
      <c r="U137" s="3">
        <f>+AVERAGE(B$2:B137)+0.5*AVERAGE(C$2:C137)</f>
        <v>0.53194952205882329</v>
      </c>
      <c r="V137" s="3">
        <f t="shared" ca="1" si="10"/>
        <v>0.21274938325417547</v>
      </c>
      <c r="W137">
        <f t="shared" ca="1" si="11"/>
        <v>1</v>
      </c>
      <c r="X137">
        <f ca="1">+SUM(W$2:W137)/COUNT(W$2:W137)</f>
        <v>0.51838235294117652</v>
      </c>
      <c r="Y137">
        <f ca="1">+_xlfn.NORM.DIST(X137,$U137,$I$18/SQRT(COUNT(X$2:X137)),1)</f>
        <v>0.38597143752463448</v>
      </c>
    </row>
    <row r="138" spans="1:25" x14ac:dyDescent="0.3">
      <c r="A138">
        <v>137</v>
      </c>
      <c r="B138">
        <v>0.51139999999999997</v>
      </c>
      <c r="C138">
        <v>7.6E-3</v>
      </c>
      <c r="D138" s="16">
        <v>0.51900000000000002</v>
      </c>
      <c r="E138">
        <v>1</v>
      </c>
      <c r="G138">
        <f>+SUM(E$2:E138)/COUNT(E$2:E138)</f>
        <v>0.46350364963503649</v>
      </c>
      <c r="H138" s="3">
        <f t="shared" si="9"/>
        <v>0.47</v>
      </c>
      <c r="I138" s="3">
        <f t="shared" si="7"/>
        <v>0.5264749999999998</v>
      </c>
      <c r="K138">
        <f>+_xlfn.NORM.DIST(G138,U138,$I$18/SQRT(COUNT($G$2:G138)),1)</f>
        <v>7.1467440879691188E-2</v>
      </c>
      <c r="L138">
        <f t="shared" si="8"/>
        <v>0.23222751512660209</v>
      </c>
      <c r="U138" s="3">
        <f>+AVERAGE(B$2:B138)+0.5*AVERAGE(C$2:C138)</f>
        <v>0.53182726277372239</v>
      </c>
      <c r="V138" s="3">
        <f t="shared" ca="1" si="10"/>
        <v>0.80684031057784167</v>
      </c>
      <c r="W138">
        <f t="shared" ca="1" si="11"/>
        <v>0</v>
      </c>
      <c r="X138">
        <f ca="1">+SUM(W$2:W138)/COUNT(W$2:W138)</f>
        <v>0.51459854014598538</v>
      </c>
      <c r="Y138">
        <f ca="1">+_xlfn.NORM.DIST(X138,$U138,$I$18/SQRT(COUNT(X$2:X138)),1)</f>
        <v>0.35591232188330801</v>
      </c>
    </row>
    <row r="139" spans="1:25" x14ac:dyDescent="0.3">
      <c r="A139">
        <v>138</v>
      </c>
      <c r="B139">
        <v>0.48609999999999998</v>
      </c>
      <c r="C139">
        <v>4.7999999999999996E-3</v>
      </c>
      <c r="D139" s="16">
        <v>0.4909</v>
      </c>
      <c r="E139">
        <v>0</v>
      </c>
      <c r="G139">
        <f>+SUM(E$2:E139)/COUNT(E$2:E139)</f>
        <v>0.46014492753623187</v>
      </c>
      <c r="H139" s="3">
        <f t="shared" si="9"/>
        <v>0.45</v>
      </c>
      <c r="I139" s="3">
        <f t="shared" si="7"/>
        <v>0.51824499999999996</v>
      </c>
      <c r="K139">
        <f>+_xlfn.NORM.DIST(G139,U139,$I$18/SQRT(COUNT($G$2:G139)),1)</f>
        <v>6.2292852749446861E-2</v>
      </c>
      <c r="L139">
        <f t="shared" si="8"/>
        <v>0.18835089791129031</v>
      </c>
      <c r="U139" s="3">
        <f>+AVERAGE(B$2:B139)+0.5*AVERAGE(C$2:C139)</f>
        <v>0.53151329710144901</v>
      </c>
      <c r="V139" s="3">
        <f t="shared" ca="1" si="10"/>
        <v>0.67803096139358199</v>
      </c>
      <c r="W139">
        <f t="shared" ca="1" si="11"/>
        <v>0</v>
      </c>
      <c r="X139">
        <f ca="1">+SUM(W$2:W139)/COUNT(W$2:W139)</f>
        <v>0.51086956521739135</v>
      </c>
      <c r="Y139">
        <f ca="1">+_xlfn.NORM.DIST(X139,$U139,$I$18/SQRT(COUNT(X$2:X139)),1)</f>
        <v>0.32843400665009381</v>
      </c>
    </row>
    <row r="140" spans="1:25" x14ac:dyDescent="0.3">
      <c r="A140">
        <v>139</v>
      </c>
      <c r="B140">
        <v>1</v>
      </c>
      <c r="C140">
        <v>0</v>
      </c>
      <c r="D140" s="16">
        <v>1</v>
      </c>
      <c r="E140">
        <v>1</v>
      </c>
      <c r="G140">
        <f>+SUM(E$2:E140)/COUNT(E$2:E140)</f>
        <v>0.46402877697841727</v>
      </c>
      <c r="H140" s="3">
        <f t="shared" si="9"/>
        <v>0.47</v>
      </c>
      <c r="I140" s="3">
        <f t="shared" si="7"/>
        <v>0.52767599999999981</v>
      </c>
      <c r="K140">
        <f>+_xlfn.NORM.DIST(G140,U140,$I$18/SQRT(COUNT($G$2:G140)),1)</f>
        <v>6.2974632399828631E-2</v>
      </c>
      <c r="L140">
        <f t="shared" si="8"/>
        <v>0.22750536782367264</v>
      </c>
      <c r="U140" s="3">
        <f>+AVERAGE(B$2:B140)+0.5*AVERAGE(C$2:C140)</f>
        <v>0.53488370503597105</v>
      </c>
      <c r="V140" s="3">
        <f t="shared" ca="1" si="10"/>
        <v>0.59579195385576744</v>
      </c>
      <c r="W140">
        <f t="shared" ca="1" si="11"/>
        <v>1</v>
      </c>
      <c r="X140">
        <f ca="1">+SUM(W$2:W140)/COUNT(W$2:W140)</f>
        <v>0.51438848920863312</v>
      </c>
      <c r="Y140">
        <f ca="1">+_xlfn.NORM.DIST(X140,$U140,$I$18/SQRT(COUNT(X$2:X140)),1)</f>
        <v>0.32901285890333176</v>
      </c>
    </row>
    <row r="141" spans="1:25" x14ac:dyDescent="0.3">
      <c r="A141">
        <v>140</v>
      </c>
      <c r="B141">
        <v>0.52929999999999999</v>
      </c>
      <c r="C141">
        <v>0</v>
      </c>
      <c r="D141" s="16">
        <v>0.52929999999999999</v>
      </c>
      <c r="E141">
        <v>1</v>
      </c>
      <c r="G141">
        <f>+SUM(E$2:E141)/COUNT(E$2:E141)</f>
        <v>0.46785714285714286</v>
      </c>
      <c r="H141" s="3">
        <f t="shared" si="9"/>
        <v>0.49</v>
      </c>
      <c r="I141" s="3">
        <f t="shared" si="7"/>
        <v>0.53083599999999986</v>
      </c>
      <c r="K141">
        <f>+_xlfn.NORM.DIST(G141,U141,$I$18/SQRT(COUNT($G$2:G141)),1)</f>
        <v>7.3261405482052636E-2</v>
      </c>
      <c r="L141">
        <f t="shared" si="8"/>
        <v>0.29841798940680603</v>
      </c>
      <c r="U141" s="3">
        <f>+AVERAGE(B$2:B141)+0.5*AVERAGE(C$2:C141)</f>
        <v>0.53484382142857123</v>
      </c>
      <c r="V141" s="3">
        <f t="shared" ca="1" si="10"/>
        <v>0.50630375402240535</v>
      </c>
      <c r="W141">
        <f t="shared" ca="1" si="11"/>
        <v>1</v>
      </c>
      <c r="X141">
        <f ca="1">+SUM(W$2:W141)/COUNT(W$2:W141)</f>
        <v>0.5178571428571429</v>
      </c>
      <c r="Y141">
        <f ca="1">+_xlfn.NORM.DIST(X141,$U141,$I$18/SQRT(COUNT(X$2:X141)),1)</f>
        <v>0.35636836159943591</v>
      </c>
    </row>
    <row r="142" spans="1:25" x14ac:dyDescent="0.3">
      <c r="A142">
        <v>141</v>
      </c>
      <c r="B142">
        <v>0.64500000000000002</v>
      </c>
      <c r="C142">
        <v>4.3E-3</v>
      </c>
      <c r="D142" s="16">
        <v>0.64929999999999999</v>
      </c>
      <c r="E142">
        <v>1</v>
      </c>
      <c r="G142">
        <f>+SUM(E$2:E142)/COUNT(E$2:E142)</f>
        <v>0.47163120567375888</v>
      </c>
      <c r="H142" s="3">
        <f t="shared" si="9"/>
        <v>0.51</v>
      </c>
      <c r="I142" s="3">
        <f t="shared" si="7"/>
        <v>0.54099599999999992</v>
      </c>
      <c r="K142">
        <f>+_xlfn.NORM.DIST(G142,U142,$I$18/SQRT(COUNT($G$2:G142)),1)</f>
        <v>8.1910987601339899E-2</v>
      </c>
      <c r="L142">
        <f t="shared" si="8"/>
        <v>0.34402722748996989</v>
      </c>
      <c r="U142" s="3">
        <f>+AVERAGE(B$2:B142)+0.5*AVERAGE(C$2:C142)</f>
        <v>0.53564031914893595</v>
      </c>
      <c r="V142" s="3">
        <f t="shared" ca="1" si="10"/>
        <v>0.86974570121178485</v>
      </c>
      <c r="W142">
        <f t="shared" ca="1" si="11"/>
        <v>0</v>
      </c>
      <c r="X142">
        <f ca="1">+SUM(W$2:W142)/COUNT(W$2:W142)</f>
        <v>0.51418439716312059</v>
      </c>
      <c r="Y142">
        <f ca="1">+_xlfn.NORM.DIST(X142,$U142,$I$18/SQRT(COUNT(X$2:X142)),1)</f>
        <v>0.32035331222706886</v>
      </c>
    </row>
    <row r="143" spans="1:25" x14ac:dyDescent="0.3">
      <c r="A143">
        <v>142</v>
      </c>
      <c r="B143">
        <v>0.39979999999999999</v>
      </c>
      <c r="C143">
        <v>7.6E-3</v>
      </c>
      <c r="D143" s="16">
        <v>0.40739999999999998</v>
      </c>
      <c r="E143">
        <v>0</v>
      </c>
      <c r="G143">
        <f>+SUM(E$2:E143)/COUNT(E$2:E143)</f>
        <v>0.46830985915492956</v>
      </c>
      <c r="H143" s="3">
        <f t="shared" si="9"/>
        <v>0.51</v>
      </c>
      <c r="I143" s="3">
        <f t="shared" si="7"/>
        <v>0.53981199999999985</v>
      </c>
      <c r="K143">
        <f>+_xlfn.NORM.DIST(G143,U143,$I$18/SQRT(COUNT($G$2:G143)),1)</f>
        <v>7.3603987553202369E-2</v>
      </c>
      <c r="L143">
        <f t="shared" si="8"/>
        <v>0.34968903107827809</v>
      </c>
      <c r="U143" s="3">
        <f>+AVERAGE(B$2:B143)+0.5*AVERAGE(C$2:C143)</f>
        <v>0.53471045774647863</v>
      </c>
      <c r="V143" s="3">
        <f t="shared" ca="1" si="10"/>
        <v>4.2001064854863879E-2</v>
      </c>
      <c r="W143">
        <f t="shared" ca="1" si="11"/>
        <v>1</v>
      </c>
      <c r="X143">
        <f ca="1">+SUM(W$2:W143)/COUNT(W$2:W143)</f>
        <v>0.51760563380281688</v>
      </c>
      <c r="Y143">
        <f ca="1">+_xlfn.NORM.DIST(X143,$U143,$I$18/SQRT(COUNT(X$2:X143)),1)</f>
        <v>0.35443183830193792</v>
      </c>
    </row>
    <row r="144" spans="1:25" x14ac:dyDescent="0.3">
      <c r="A144">
        <v>143</v>
      </c>
      <c r="B144">
        <v>0.8337</v>
      </c>
      <c r="C144">
        <v>3.0999999999999999E-3</v>
      </c>
      <c r="D144" s="16">
        <v>0.83679999999999999</v>
      </c>
      <c r="E144">
        <v>0</v>
      </c>
      <c r="G144">
        <f>+SUM(E$2:E144)/COUNT(E$2:E144)</f>
        <v>0.46503496503496505</v>
      </c>
      <c r="H144" s="3">
        <f t="shared" si="9"/>
        <v>0.49</v>
      </c>
      <c r="I144" s="3">
        <f t="shared" si="7"/>
        <v>0.54212899999999986</v>
      </c>
      <c r="K144">
        <f>+_xlfn.NORM.DIST(G144,U144,$I$18/SQRT(COUNT($G$2:G144)),1)</f>
        <v>5.7936188852990157E-2</v>
      </c>
      <c r="L144">
        <f t="shared" si="8"/>
        <v>0.24976284429849355</v>
      </c>
      <c r="U144" s="3">
        <f>+AVERAGE(B$2:B144)+0.5*AVERAGE(C$2:C144)</f>
        <v>0.5368121328671327</v>
      </c>
      <c r="V144" s="3">
        <f t="shared" ca="1" si="10"/>
        <v>0.97472428106982056</v>
      </c>
      <c r="W144">
        <f t="shared" ca="1" si="11"/>
        <v>0</v>
      </c>
      <c r="X144">
        <f ca="1">+SUM(W$2:W144)/COUNT(W$2:W144)</f>
        <v>0.51398601398601396</v>
      </c>
      <c r="Y144">
        <f ca="1">+_xlfn.NORM.DIST(X144,$U144,$I$18/SQRT(COUNT(X$2:X144)),1)</f>
        <v>0.30852885115507483</v>
      </c>
    </row>
    <row r="145" spans="1:25" x14ac:dyDescent="0.3">
      <c r="A145">
        <v>144</v>
      </c>
      <c r="B145">
        <v>0.55779999999999996</v>
      </c>
      <c r="C145">
        <v>3.8999999999999998E-3</v>
      </c>
      <c r="D145" s="16">
        <v>0.56169999999999998</v>
      </c>
      <c r="E145">
        <v>0</v>
      </c>
      <c r="G145">
        <f>+SUM(E$2:E145)/COUNT(E$2:E145)</f>
        <v>0.46180555555555558</v>
      </c>
      <c r="H145" s="3">
        <f t="shared" si="9"/>
        <v>0.49</v>
      </c>
      <c r="I145" s="3">
        <f t="shared" si="7"/>
        <v>0.55270399999999975</v>
      </c>
      <c r="K145">
        <f>+_xlfn.NORM.DIST(G145,U145,$I$18/SQRT(COUNT($G$2:G145)),1)</f>
        <v>4.9235013113132456E-2</v>
      </c>
      <c r="L145">
        <f t="shared" si="8"/>
        <v>0.2083338224458397</v>
      </c>
      <c r="U145" s="3">
        <f>+AVERAGE(B$2:B145)+0.5*AVERAGE(C$2:C145)</f>
        <v>0.53697142361111083</v>
      </c>
      <c r="V145" s="3">
        <f t="shared" ca="1" si="10"/>
        <v>0.5197506046499174</v>
      </c>
      <c r="W145">
        <f t="shared" ca="1" si="11"/>
        <v>1</v>
      </c>
      <c r="X145">
        <f ca="1">+SUM(W$2:W145)/COUNT(W$2:W145)</f>
        <v>0.51736111111111116</v>
      </c>
      <c r="Y145">
        <f ca="1">+_xlfn.NORM.DIST(X145,$U145,$I$18/SQRT(COUNT(X$2:X145)),1)</f>
        <v>0.33320537903181413</v>
      </c>
    </row>
    <row r="146" spans="1:25" x14ac:dyDescent="0.3">
      <c r="A146">
        <v>145</v>
      </c>
      <c r="B146">
        <v>0.42220000000000002</v>
      </c>
      <c r="C146">
        <v>4.8999999999999998E-3</v>
      </c>
      <c r="D146" s="16">
        <v>0.42710000000000004</v>
      </c>
      <c r="E146">
        <v>0</v>
      </c>
      <c r="G146">
        <f>+SUM(E$2:E146)/COUNT(E$2:E146)</f>
        <v>0.45862068965517239</v>
      </c>
      <c r="H146" s="3">
        <f t="shared" si="9"/>
        <v>0.47</v>
      </c>
      <c r="I146" s="3">
        <f t="shared" si="7"/>
        <v>0.54291499999999981</v>
      </c>
      <c r="K146">
        <f>+_xlfn.NORM.DIST(G146,U146,$I$18/SQRT(COUNT($G$2:G146)),1)</f>
        <v>4.352117772318332E-2</v>
      </c>
      <c r="L146">
        <f t="shared" si="8"/>
        <v>0.17246195312070584</v>
      </c>
      <c r="U146" s="3">
        <f>+AVERAGE(B$2:B146)+0.5*AVERAGE(C$2:C146)</f>
        <v>0.53619679310344803</v>
      </c>
      <c r="V146" s="3">
        <f t="shared" ca="1" si="10"/>
        <v>0.54451338555963369</v>
      </c>
      <c r="W146">
        <f t="shared" ca="1" si="11"/>
        <v>0</v>
      </c>
      <c r="X146">
        <f ca="1">+SUM(W$2:W146)/COUNT(W$2:W146)</f>
        <v>0.51379310344827589</v>
      </c>
      <c r="Y146">
        <f ca="1">+_xlfn.NORM.DIST(X146,$U146,$I$18/SQRT(COUNT(X$2:X146)),1)</f>
        <v>0.31058562314880389</v>
      </c>
    </row>
    <row r="147" spans="1:25" x14ac:dyDescent="0.3">
      <c r="A147">
        <v>146</v>
      </c>
      <c r="B147">
        <v>0.65400000000000003</v>
      </c>
      <c r="C147">
        <v>9.2999999999999992E-3</v>
      </c>
      <c r="D147" s="16">
        <v>0.6633</v>
      </c>
      <c r="E147">
        <v>1</v>
      </c>
      <c r="G147">
        <f>+SUM(E$2:E147)/COUNT(E$2:E147)</f>
        <v>0.46232876712328769</v>
      </c>
      <c r="H147" s="3">
        <f t="shared" si="9"/>
        <v>0.47</v>
      </c>
      <c r="I147" s="3">
        <f t="shared" si="7"/>
        <v>0.54638399999999987</v>
      </c>
      <c r="K147">
        <f>+_xlfn.NORM.DIST(G147,U147,$I$18/SQRT(COUNT($G$2:G147)),1)</f>
        <v>4.9105516625396278E-2</v>
      </c>
      <c r="L147">
        <f t="shared" si="8"/>
        <v>0.16122992829916</v>
      </c>
      <c r="U147" s="3">
        <f>+AVERAGE(B$2:B147)+0.5*AVERAGE(C$2:C147)</f>
        <v>0.53703551369862979</v>
      </c>
      <c r="V147" s="3">
        <f t="shared" ca="1" si="10"/>
        <v>0.82169637314799715</v>
      </c>
      <c r="W147">
        <f t="shared" ca="1" si="11"/>
        <v>0</v>
      </c>
      <c r="X147">
        <f ca="1">+SUM(W$2:W147)/COUNT(W$2:W147)</f>
        <v>0.51027397260273977</v>
      </c>
      <c r="Y147">
        <f ca="1">+_xlfn.NORM.DIST(X147,$U147,$I$18/SQRT(COUNT(X$2:X147)),1)</f>
        <v>0.27680789292974828</v>
      </c>
    </row>
    <row r="148" spans="1:25" x14ac:dyDescent="0.3">
      <c r="A148">
        <v>147</v>
      </c>
      <c r="B148">
        <v>0.95450000000000002</v>
      </c>
      <c r="C148">
        <v>0</v>
      </c>
      <c r="D148" s="16">
        <v>0.95450000000000002</v>
      </c>
      <c r="E148">
        <v>1</v>
      </c>
      <c r="G148">
        <f>+SUM(E$2:E148)/COUNT(E$2:E148)</f>
        <v>0.46598639455782315</v>
      </c>
      <c r="H148" s="3">
        <f t="shared" si="9"/>
        <v>0.49</v>
      </c>
      <c r="I148" s="3">
        <f t="shared" si="7"/>
        <v>0.56172199999999983</v>
      </c>
      <c r="K148">
        <f>+_xlfn.NORM.DIST(G148,U148,$I$18/SQRT(COUNT($G$2:G148)),1)</f>
        <v>5.0390354972113922E-2</v>
      </c>
      <c r="L148">
        <f t="shared" si="8"/>
        <v>0.17643732441874724</v>
      </c>
      <c r="U148" s="3">
        <f>+AVERAGE(B$2:B148)+0.5*AVERAGE(C$2:C148)</f>
        <v>0.53987540816326496</v>
      </c>
      <c r="V148" s="3">
        <f t="shared" ca="1" si="10"/>
        <v>0.61120727560873489</v>
      </c>
      <c r="W148">
        <f t="shared" ca="1" si="11"/>
        <v>1</v>
      </c>
      <c r="X148">
        <f ca="1">+SUM(W$2:W148)/COUNT(W$2:W148)</f>
        <v>0.51360544217687076</v>
      </c>
      <c r="Y148">
        <f ca="1">+_xlfn.NORM.DIST(X148,$U148,$I$18/SQRT(COUNT(X$2:X148)),1)</f>
        <v>0.27979254644084428</v>
      </c>
    </row>
    <row r="149" spans="1:25" x14ac:dyDescent="0.3">
      <c r="A149">
        <v>148</v>
      </c>
      <c r="B149">
        <v>0.65049999999999997</v>
      </c>
      <c r="C149">
        <v>0</v>
      </c>
      <c r="D149" s="16">
        <v>0.65049999999999997</v>
      </c>
      <c r="E149">
        <v>1</v>
      </c>
      <c r="G149">
        <f>+SUM(E$2:E149)/COUNT(E$2:E149)</f>
        <v>0.46959459459459457</v>
      </c>
      <c r="H149" s="3">
        <f t="shared" si="9"/>
        <v>0.49</v>
      </c>
      <c r="I149" s="3">
        <f t="shared" si="7"/>
        <v>0.55861199999999989</v>
      </c>
      <c r="K149">
        <f>+_xlfn.NORM.DIST(G149,U149,$I$18/SQRT(COUNT($G$2:G149)),1)</f>
        <v>5.6722128461143204E-2</v>
      </c>
      <c r="L149">
        <f t="shared" si="8"/>
        <v>0.18707048043095742</v>
      </c>
      <c r="U149" s="3">
        <f>+AVERAGE(B$2:B149)+0.5*AVERAGE(C$2:C149)</f>
        <v>0.54062287162162126</v>
      </c>
      <c r="V149" s="3">
        <f t="shared" ca="1" si="10"/>
        <v>0.71216202663398065</v>
      </c>
      <c r="W149">
        <f t="shared" ca="1" si="11"/>
        <v>0</v>
      </c>
      <c r="X149">
        <f ca="1">+SUM(W$2:W149)/COUNT(W$2:W149)</f>
        <v>0.51013513513513509</v>
      </c>
      <c r="Y149">
        <f ca="1">+_xlfn.NORM.DIST(X149,$U149,$I$18/SQRT(COUNT(X$2:X149)),1)</f>
        <v>0.24843140320472029</v>
      </c>
    </row>
    <row r="150" spans="1:25" x14ac:dyDescent="0.3">
      <c r="A150">
        <v>149</v>
      </c>
      <c r="B150">
        <v>0.95650000000000002</v>
      </c>
      <c r="C150">
        <v>0</v>
      </c>
      <c r="D150" s="16">
        <v>0.95650000000000002</v>
      </c>
      <c r="E150">
        <v>1</v>
      </c>
      <c r="G150">
        <f>+SUM(E$2:E150)/COUNT(E$2:E150)</f>
        <v>0.47315436241610737</v>
      </c>
      <c r="H150" s="3">
        <f t="shared" si="9"/>
        <v>0.49</v>
      </c>
      <c r="I150" s="3">
        <f t="shared" si="7"/>
        <v>0.56303599999999987</v>
      </c>
      <c r="K150">
        <f>+_xlfn.NORM.DIST(G150,U150,$I$18/SQRT(COUNT($G$2:G150)),1)</f>
        <v>5.8085377029468893E-2</v>
      </c>
      <c r="L150">
        <f t="shared" si="8"/>
        <v>0.17206196672048946</v>
      </c>
      <c r="U150" s="3">
        <f>+AVERAGE(B$2:B150)+0.5*AVERAGE(C$2:C150)</f>
        <v>0.5434139932885903</v>
      </c>
      <c r="V150" s="3">
        <f t="shared" ca="1" si="10"/>
        <v>0.32661175161684664</v>
      </c>
      <c r="W150">
        <f t="shared" ca="1" si="11"/>
        <v>1</v>
      </c>
      <c r="X150">
        <f ca="1">+SUM(W$2:W150)/COUNT(W$2:W150)</f>
        <v>0.51342281879194629</v>
      </c>
      <c r="Y150">
        <f ca="1">+_xlfn.NORM.DIST(X150,$U150,$I$18/SQRT(COUNT(X$2:X150)),1)</f>
        <v>0.25123060560733973</v>
      </c>
    </row>
    <row r="151" spans="1:25" x14ac:dyDescent="0.3">
      <c r="A151">
        <v>150</v>
      </c>
      <c r="B151">
        <v>0.2487</v>
      </c>
      <c r="C151">
        <v>1.15E-2</v>
      </c>
      <c r="D151" s="16">
        <v>0.26019999999999999</v>
      </c>
      <c r="E151">
        <v>0</v>
      </c>
      <c r="G151">
        <f>+SUM(E$2:E151)/COUNT(E$2:E151)</f>
        <v>0.47</v>
      </c>
      <c r="H151" s="3">
        <f t="shared" si="9"/>
        <v>0.47</v>
      </c>
      <c r="I151" s="3">
        <f t="shared" si="7"/>
        <v>0.56312499999999988</v>
      </c>
      <c r="K151">
        <f>+_xlfn.NORM.DIST(G151,U151,$I$18/SQRT(COUNT($G$2:G151)),1)</f>
        <v>5.437203781549E-2</v>
      </c>
      <c r="L151">
        <f t="shared" si="8"/>
        <v>0.11385771513914104</v>
      </c>
      <c r="U151" s="3">
        <f>+AVERAGE(B$2:B151)+0.5*AVERAGE(C$2:C151)</f>
        <v>0.54148756666666642</v>
      </c>
      <c r="V151" s="3">
        <f t="shared" ca="1" si="10"/>
        <v>0.8810075840848417</v>
      </c>
      <c r="W151">
        <f t="shared" ca="1" si="11"/>
        <v>0</v>
      </c>
      <c r="X151">
        <f ca="1">+SUM(W$2:W151)/COUNT(W$2:W151)</f>
        <v>0.51</v>
      </c>
      <c r="Y151">
        <f ca="1">+_xlfn.NORM.DIST(X151,$U151,$I$18/SQRT(COUNT(X$2:X151)),1)</f>
        <v>0.2399568763837539</v>
      </c>
    </row>
    <row r="152" spans="1:25" x14ac:dyDescent="0.3">
      <c r="A152">
        <v>151</v>
      </c>
      <c r="B152">
        <v>0.6744</v>
      </c>
      <c r="C152">
        <v>9.1000000000000004E-3</v>
      </c>
      <c r="D152" s="16">
        <v>0.6835</v>
      </c>
      <c r="E152">
        <v>1</v>
      </c>
      <c r="G152">
        <f>+SUM(E$2:E152)/COUNT(E$2:E152)</f>
        <v>0.47350993377483441</v>
      </c>
      <c r="H152" s="3">
        <f t="shared" si="9"/>
        <v>0.49</v>
      </c>
      <c r="I152" s="3">
        <f t="shared" si="7"/>
        <v>0.56825899999999996</v>
      </c>
      <c r="K152">
        <f>+_xlfn.NORM.DIST(G152,U152,$I$18/SQRT(COUNT($G$2:G152)),1)</f>
        <v>6.0488731401540041E-2</v>
      </c>
      <c r="L152">
        <f t="shared" si="8"/>
        <v>0.15536229716515976</v>
      </c>
      <c r="U152" s="3">
        <f>+AVERAGE(B$2:B152)+0.5*AVERAGE(C$2:C152)</f>
        <v>0.54239791390728453</v>
      </c>
      <c r="V152" s="3">
        <f t="shared" ca="1" si="10"/>
        <v>0.84716384505469966</v>
      </c>
      <c r="W152">
        <f t="shared" ca="1" si="11"/>
        <v>0</v>
      </c>
      <c r="X152">
        <f ca="1">+SUM(W$2:W152)/COUNT(W$2:W152)</f>
        <v>0.50662251655629142</v>
      </c>
      <c r="Y152">
        <f ca="1">+_xlfn.NORM.DIST(X152,$U152,$I$18/SQRT(COUNT(X$2:X152)),1)</f>
        <v>0.21031976899348134</v>
      </c>
    </row>
    <row r="153" spans="1:25" x14ac:dyDescent="0.3">
      <c r="A153">
        <v>152</v>
      </c>
      <c r="B153">
        <v>0.78590000000000004</v>
      </c>
      <c r="C153">
        <v>9.1000000000000004E-3</v>
      </c>
      <c r="D153" s="16">
        <v>0.79500000000000004</v>
      </c>
      <c r="E153">
        <v>1</v>
      </c>
      <c r="G153">
        <f>+SUM(E$2:E153)/COUNT(E$2:E153)</f>
        <v>0.47697368421052633</v>
      </c>
      <c r="H153" s="3">
        <f t="shared" si="9"/>
        <v>0.49</v>
      </c>
      <c r="I153" s="3">
        <f t="shared" si="7"/>
        <v>0.56639200000000001</v>
      </c>
      <c r="K153">
        <f>+_xlfn.NORM.DIST(G153,U153,$I$18/SQRT(COUNT($G$2:G153)),1)</f>
        <v>6.4957277607573888E-2</v>
      </c>
      <c r="L153">
        <f t="shared" si="8"/>
        <v>0.16120458989126471</v>
      </c>
      <c r="U153" s="3">
        <f>+AVERAGE(B$2:B153)+0.5*AVERAGE(C$2:C153)</f>
        <v>0.54402983552631545</v>
      </c>
      <c r="V153" s="3">
        <f t="shared" ca="1" si="10"/>
        <v>0.9459275249633885</v>
      </c>
      <c r="W153">
        <f t="shared" ca="1" si="11"/>
        <v>0</v>
      </c>
      <c r="X153">
        <f ca="1">+SUM(W$2:W153)/COUNT(W$2:W153)</f>
        <v>0.50328947368421051</v>
      </c>
      <c r="Y153">
        <f ca="1">+_xlfn.NORM.DIST(X153,$U153,$I$18/SQRT(COUNT(X$2:X153)),1)</f>
        <v>0.17875859776950678</v>
      </c>
    </row>
    <row r="154" spans="1:25" x14ac:dyDescent="0.3">
      <c r="A154">
        <v>153</v>
      </c>
      <c r="B154">
        <v>8.3799999999999999E-2</v>
      </c>
      <c r="C154">
        <v>0</v>
      </c>
      <c r="D154" s="16">
        <v>8.3799999999999999E-2</v>
      </c>
      <c r="E154">
        <v>0</v>
      </c>
      <c r="G154">
        <f>+SUM(E$2:E154)/COUNT(E$2:E154)</f>
        <v>0.47385620915032678</v>
      </c>
      <c r="H154" s="3">
        <f t="shared" si="9"/>
        <v>0.49</v>
      </c>
      <c r="I154" s="3">
        <f t="shared" si="7"/>
        <v>0.55947200000000008</v>
      </c>
      <c r="K154">
        <f>+_xlfn.NORM.DIST(G154,U154,$I$18/SQRT(COUNT($G$2:G154)),1)</f>
        <v>6.4018051087048958E-2</v>
      </c>
      <c r="L154">
        <f t="shared" si="8"/>
        <v>0.18409120371616644</v>
      </c>
      <c r="U154" s="3">
        <f>+AVERAGE(B$2:B154)+0.5*AVERAGE(C$2:C154)</f>
        <v>0.54102179738562062</v>
      </c>
      <c r="V154" s="3">
        <f t="shared" ca="1" si="10"/>
        <v>0.98180378598409157</v>
      </c>
      <c r="W154">
        <f t="shared" ca="1" si="11"/>
        <v>0</v>
      </c>
      <c r="X154">
        <f ca="1">+SUM(W$2:W154)/COUNT(W$2:W154)</f>
        <v>0.5</v>
      </c>
      <c r="Y154">
        <f ca="1">+_xlfn.NORM.DIST(X154,$U154,$I$18/SQRT(COUNT(X$2:X154)),1)</f>
        <v>0.17631370979861902</v>
      </c>
    </row>
    <row r="155" spans="1:25" x14ac:dyDescent="0.3">
      <c r="A155">
        <v>154</v>
      </c>
      <c r="B155">
        <v>0.1825</v>
      </c>
      <c r="C155">
        <v>4.0000000000000001E-3</v>
      </c>
      <c r="D155" s="16">
        <v>0.1865</v>
      </c>
      <c r="E155">
        <v>0</v>
      </c>
      <c r="G155">
        <f>+SUM(E$2:E155)/COUNT(E$2:E155)</f>
        <v>0.4707792207792208</v>
      </c>
      <c r="H155" s="3">
        <f t="shared" si="9"/>
        <v>0.49</v>
      </c>
      <c r="I155" s="3">
        <f t="shared" si="7"/>
        <v>0.5484</v>
      </c>
      <c r="K155">
        <f>+_xlfn.NORM.DIST(G155,U155,$I$18/SQRT(COUNT($G$2:G155)),1)</f>
        <v>6.1272619430513597E-2</v>
      </c>
      <c r="L155">
        <f t="shared" si="8"/>
        <v>0.22468503986407626</v>
      </c>
      <c r="U155" s="3">
        <f>+AVERAGE(B$2:B155)+0.5*AVERAGE(C$2:C155)</f>
        <v>0.53870672077922044</v>
      </c>
      <c r="V155" s="3">
        <f t="shared" ca="1" si="10"/>
        <v>0.45836338011894939</v>
      </c>
      <c r="W155">
        <f t="shared" ca="1" si="11"/>
        <v>0</v>
      </c>
      <c r="X155">
        <f ca="1">+SUM(W$2:W155)/COUNT(W$2:W155)</f>
        <v>0.49675324675324678</v>
      </c>
      <c r="Y155">
        <f ca="1">+_xlfn.NORM.DIST(X155,$U155,$I$18/SQRT(COUNT(X$2:X155)),1)</f>
        <v>0.17011339555476482</v>
      </c>
    </row>
    <row r="156" spans="1:25" x14ac:dyDescent="0.3">
      <c r="A156">
        <v>155</v>
      </c>
      <c r="B156">
        <v>0.90910000000000002</v>
      </c>
      <c r="C156">
        <v>0</v>
      </c>
      <c r="D156" s="16">
        <v>0.90910000000000002</v>
      </c>
      <c r="E156">
        <v>1</v>
      </c>
      <c r="G156">
        <f>+SUM(E$2:E156)/COUNT(E$2:E156)</f>
        <v>0.47419354838709676</v>
      </c>
      <c r="H156" s="3">
        <f t="shared" si="9"/>
        <v>0.51</v>
      </c>
      <c r="I156" s="3">
        <f t="shared" si="7"/>
        <v>0.56257100000000004</v>
      </c>
      <c r="K156">
        <f>+_xlfn.NORM.DIST(G156,U156,$I$18/SQRT(COUNT($G$2:G156)),1)</f>
        <v>6.3528125678440739E-2</v>
      </c>
      <c r="L156">
        <f t="shared" si="8"/>
        <v>0.24794791325701976</v>
      </c>
      <c r="U156" s="3">
        <f>+AVERAGE(B$2:B156)+0.5*AVERAGE(C$2:C156)</f>
        <v>0.54109635483870944</v>
      </c>
      <c r="V156" s="3">
        <f t="shared" ca="1" si="10"/>
        <v>0.92482407919352383</v>
      </c>
      <c r="W156">
        <f t="shared" ca="1" si="11"/>
        <v>0</v>
      </c>
      <c r="X156">
        <f ca="1">+SUM(W$2:W156)/COUNT(W$2:W156)</f>
        <v>0.49354838709677418</v>
      </c>
      <c r="Y156">
        <f ca="1">+_xlfn.NORM.DIST(X156,$U156,$I$18/SQRT(COUNT(X$2:X156)),1)</f>
        <v>0.13909393923282767</v>
      </c>
    </row>
    <row r="157" spans="1:25" x14ac:dyDescent="0.3">
      <c r="A157">
        <v>156</v>
      </c>
      <c r="B157">
        <v>0.58819999999999995</v>
      </c>
      <c r="C157">
        <v>5.1000000000000004E-3</v>
      </c>
      <c r="D157" s="16">
        <v>0.59329999999999994</v>
      </c>
      <c r="E157">
        <v>1</v>
      </c>
      <c r="G157">
        <f>+SUM(E$2:E157)/COUNT(E$2:E157)</f>
        <v>0.47756410256410259</v>
      </c>
      <c r="H157" s="3">
        <f t="shared" si="9"/>
        <v>0.51</v>
      </c>
      <c r="I157" s="3">
        <f t="shared" si="7"/>
        <v>0.55842600000000009</v>
      </c>
      <c r="K157">
        <f>+_xlfn.NORM.DIST(G157,U157,$I$18/SQRT(COUNT($G$2:G157)),1)</f>
        <v>7.2022476693773804E-2</v>
      </c>
      <c r="L157">
        <f t="shared" si="8"/>
        <v>0.26524093072273919</v>
      </c>
      <c r="U157" s="3">
        <f>+AVERAGE(B$2:B157)+0.5*AVERAGE(C$2:C157)</f>
        <v>0.54141464743589707</v>
      </c>
      <c r="V157" s="3">
        <f t="shared" ca="1" si="10"/>
        <v>0.54075928003556062</v>
      </c>
      <c r="W157">
        <f t="shared" ca="1" si="11"/>
        <v>1</v>
      </c>
      <c r="X157">
        <f ca="1">+SUM(W$2:W157)/COUNT(W$2:W157)</f>
        <v>0.49679487179487181</v>
      </c>
      <c r="Y157">
        <f ca="1">+_xlfn.NORM.DIST(X157,$U157,$I$18/SQRT(COUNT(X$2:X157)),1)</f>
        <v>0.15365212292245012</v>
      </c>
    </row>
    <row r="158" spans="1:25" x14ac:dyDescent="0.3">
      <c r="A158">
        <v>157</v>
      </c>
      <c r="B158">
        <v>0.86909999999999998</v>
      </c>
      <c r="C158">
        <v>4.1000000000000003E-3</v>
      </c>
      <c r="D158" s="16">
        <v>0.87319999999999998</v>
      </c>
      <c r="E158">
        <v>1</v>
      </c>
      <c r="G158">
        <f>+SUM(E$2:E158)/COUNT(E$2:E158)</f>
        <v>0.48089171974522293</v>
      </c>
      <c r="H158" s="3">
        <f t="shared" si="9"/>
        <v>0.53</v>
      </c>
      <c r="I158" s="3">
        <f t="shared" si="7"/>
        <v>0.558647</v>
      </c>
      <c r="K158">
        <f>+_xlfn.NORM.DIST(G158,U158,$I$18/SQRT(COUNT($G$2:G158)),1)</f>
        <v>7.5302908821012135E-2</v>
      </c>
      <c r="L158">
        <f t="shared" si="8"/>
        <v>0.35529280892591819</v>
      </c>
      <c r="U158" s="3">
        <f>+AVERAGE(B$2:B158)+0.5*AVERAGE(C$2:C158)</f>
        <v>0.54351487261146469</v>
      </c>
      <c r="V158" s="3">
        <f t="shared" ca="1" si="10"/>
        <v>0.28631275094096742</v>
      </c>
      <c r="W158">
        <f t="shared" ca="1" si="11"/>
        <v>1</v>
      </c>
      <c r="X158">
        <f ca="1">+SUM(W$2:W158)/COUNT(W$2:W158)</f>
        <v>0.5</v>
      </c>
      <c r="Y158">
        <f ca="1">+_xlfn.NORM.DIST(X158,$U158,$I$18/SQRT(COUNT(X$2:X158)),1)</f>
        <v>0.1589455964918092</v>
      </c>
    </row>
    <row r="159" spans="1:25" x14ac:dyDescent="0.3">
      <c r="A159">
        <v>158</v>
      </c>
      <c r="B159">
        <v>0.64600000000000002</v>
      </c>
      <c r="C159">
        <v>4.7000000000000002E-3</v>
      </c>
      <c r="D159" s="16">
        <v>0.65070000000000006</v>
      </c>
      <c r="E159">
        <v>0</v>
      </c>
      <c r="G159">
        <f>+SUM(E$2:E159)/COUNT(E$2:E159)</f>
        <v>0.47784810126582278</v>
      </c>
      <c r="H159" s="3">
        <f t="shared" si="9"/>
        <v>0.53</v>
      </c>
      <c r="I159" s="3">
        <f t="shared" si="7"/>
        <v>0.56272100000000003</v>
      </c>
      <c r="K159">
        <f>+_xlfn.NORM.DIST(G159,U159,$I$18/SQRT(COUNT($G$2:G159)),1)</f>
        <v>6.3339981753201852E-2</v>
      </c>
      <c r="L159">
        <f t="shared" si="8"/>
        <v>0.33584090587031046</v>
      </c>
      <c r="U159" s="3">
        <f>+AVERAGE(B$2:B159)+0.5*AVERAGE(C$2:C159)</f>
        <v>0.54417838607594915</v>
      </c>
      <c r="V159" s="3">
        <f t="shared" ca="1" si="10"/>
        <v>0.66265910912604853</v>
      </c>
      <c r="W159">
        <f t="shared" ca="1" si="11"/>
        <v>0</v>
      </c>
      <c r="X159">
        <f ca="1">+SUM(W$2:W159)/COUNT(W$2:W159)</f>
        <v>0.49683544303797467</v>
      </c>
      <c r="Y159">
        <f ca="1">+_xlfn.NORM.DIST(X159,$U159,$I$18/SQRT(COUNT(X$2:X159)),1)</f>
        <v>0.13782968393337022</v>
      </c>
    </row>
    <row r="160" spans="1:25" x14ac:dyDescent="0.3">
      <c r="A160">
        <v>159</v>
      </c>
      <c r="B160">
        <v>0.56410000000000005</v>
      </c>
      <c r="C160">
        <v>4.1999999999999997E-3</v>
      </c>
      <c r="D160" s="16">
        <v>0.56830000000000003</v>
      </c>
      <c r="E160">
        <v>1</v>
      </c>
      <c r="G160">
        <f>+SUM(E$2:E160)/COUNT(E$2:E160)</f>
        <v>0.48113207547169812</v>
      </c>
      <c r="H160" s="3">
        <f t="shared" si="9"/>
        <v>0.53</v>
      </c>
      <c r="I160" s="3">
        <f t="shared" si="7"/>
        <v>0.55588300000000002</v>
      </c>
      <c r="K160">
        <f>+_xlfn.NORM.DIST(G160,U160,$I$18/SQRT(COUNT($G$2:G160)),1)</f>
        <v>7.2214463749907337E-2</v>
      </c>
      <c r="L160">
        <f t="shared" si="8"/>
        <v>0.36871179875811022</v>
      </c>
      <c r="U160" s="3">
        <f>+AVERAGE(B$2:B160)+0.5*AVERAGE(C$2:C160)</f>
        <v>0.5443168867924526</v>
      </c>
      <c r="V160" s="3">
        <f t="shared" ca="1" si="10"/>
        <v>0.94575869703877036</v>
      </c>
      <c r="W160">
        <f t="shared" ca="1" si="11"/>
        <v>0</v>
      </c>
      <c r="X160">
        <f ca="1">+SUM(W$2:W160)/COUNT(W$2:W160)</f>
        <v>0.49371069182389937</v>
      </c>
      <c r="Y160">
        <f ca="1">+_xlfn.NORM.DIST(X160,$U160,$I$18/SQRT(COUNT(X$2:X160)),1)</f>
        <v>0.12121316004417791</v>
      </c>
    </row>
    <row r="161" spans="1:25" x14ac:dyDescent="0.3">
      <c r="A161">
        <v>160</v>
      </c>
      <c r="B161">
        <v>0.4955</v>
      </c>
      <c r="C161">
        <v>4.1999999999999997E-3</v>
      </c>
      <c r="D161" s="16">
        <v>0.49969999999999998</v>
      </c>
      <c r="E161">
        <v>1</v>
      </c>
      <c r="G161">
        <f>+SUM(E$2:E161)/COUNT(E$2:E161)</f>
        <v>0.484375</v>
      </c>
      <c r="H161" s="3">
        <f t="shared" si="9"/>
        <v>0.55000000000000004</v>
      </c>
      <c r="I161" s="3">
        <f t="shared" si="7"/>
        <v>0.55249200000000009</v>
      </c>
      <c r="K161">
        <f>+_xlfn.NORM.DIST(G161,U161,$I$18/SQRT(COUNT($G$2:G161)),1)</f>
        <v>8.3459931364920498E-2</v>
      </c>
      <c r="L161">
        <f t="shared" si="8"/>
        <v>0.48712465023281754</v>
      </c>
      <c r="U161" s="3">
        <f>+AVERAGE(B$2:B161)+0.5*AVERAGE(C$2:C161)</f>
        <v>0.54402490624999977</v>
      </c>
      <c r="V161" s="3">
        <f t="shared" ca="1" si="10"/>
        <v>1.856083196421876E-2</v>
      </c>
      <c r="W161">
        <f t="shared" ca="1" si="11"/>
        <v>1</v>
      </c>
      <c r="X161">
        <f ca="1">+SUM(W$2:W161)/COUNT(W$2:W161)</f>
        <v>0.49687500000000001</v>
      </c>
      <c r="Y161">
        <f ca="1">+_xlfn.NORM.DIST(X161,$U161,$I$18/SQRT(COUNT(X$2:X161)),1)</f>
        <v>0.13730077029940571</v>
      </c>
    </row>
    <row r="162" spans="1:25" x14ac:dyDescent="0.3">
      <c r="A162">
        <v>161</v>
      </c>
      <c r="B162">
        <v>0</v>
      </c>
      <c r="C162">
        <v>0</v>
      </c>
      <c r="D162" s="16">
        <v>0</v>
      </c>
      <c r="E162">
        <v>0</v>
      </c>
      <c r="G162">
        <f>+SUM(E$2:E162)/COUNT(E$2:E162)</f>
        <v>0.48136645962732921</v>
      </c>
      <c r="H162" s="3">
        <f t="shared" si="9"/>
        <v>0.53</v>
      </c>
      <c r="I162" s="3">
        <f t="shared" si="7"/>
        <v>0.53476400000000002</v>
      </c>
      <c r="K162">
        <f>+_xlfn.NORM.DIST(G162,U162,$I$18/SQRT(COUNT($G$2:G162)),1)</f>
        <v>8.4121758825002946E-2</v>
      </c>
      <c r="L162">
        <f t="shared" si="8"/>
        <v>0.4753973095295248</v>
      </c>
      <c r="U162" s="3">
        <f>+AVERAGE(B$2:B162)+0.5*AVERAGE(C$2:C162)</f>
        <v>0.5406458695652171</v>
      </c>
      <c r="V162" s="3">
        <f t="shared" ca="1" si="10"/>
        <v>0.16719975391105235</v>
      </c>
      <c r="W162">
        <f t="shared" ca="1" si="11"/>
        <v>0</v>
      </c>
      <c r="X162">
        <f ca="1">+SUM(W$2:W162)/COUNT(W$2:W162)</f>
        <v>0.49378881987577639</v>
      </c>
      <c r="Y162">
        <f ca="1">+_xlfn.NORM.DIST(X162,$U162,$I$18/SQRT(COUNT(X$2:X162)),1)</f>
        <v>0.13804855688313333</v>
      </c>
    </row>
    <row r="163" spans="1:25" x14ac:dyDescent="0.3">
      <c r="A163">
        <v>162</v>
      </c>
      <c r="B163">
        <v>0.54600000000000004</v>
      </c>
      <c r="C163">
        <v>5.1999999999999998E-3</v>
      </c>
      <c r="D163" s="16">
        <v>0.55120000000000002</v>
      </c>
      <c r="E163">
        <v>1</v>
      </c>
      <c r="G163">
        <f>+SUM(E$2:E163)/COUNT(E$2:E163)</f>
        <v>0.48456790123456789</v>
      </c>
      <c r="H163" s="3">
        <f t="shared" si="9"/>
        <v>0.55000000000000004</v>
      </c>
      <c r="I163" s="3">
        <f t="shared" si="7"/>
        <v>0.54169599999999996</v>
      </c>
      <c r="K163">
        <f>+_xlfn.NORM.DIST(G163,U163,$I$18/SQRT(COUNT($G$2:G163)),1)</f>
        <v>9.5327643975673934E-2</v>
      </c>
      <c r="L163">
        <f t="shared" si="8"/>
        <v>0.54282890243136661</v>
      </c>
      <c r="U163" s="3">
        <f>+AVERAGE(B$2:B163)+0.5*AVERAGE(C$2:C163)</f>
        <v>0.54069496913580228</v>
      </c>
      <c r="V163" s="3">
        <f t="shared" ca="1" si="10"/>
        <v>3.5643974632663666E-2</v>
      </c>
      <c r="W163">
        <f t="shared" ca="1" si="11"/>
        <v>1</v>
      </c>
      <c r="X163">
        <f ca="1">+SUM(W$2:W163)/COUNT(W$2:W163)</f>
        <v>0.49691358024691357</v>
      </c>
      <c r="Y163">
        <f ca="1">+_xlfn.NORM.DIST(X163,$U163,$I$18/SQRT(COUNT(X$2:X163)),1)</f>
        <v>0.15367586958001475</v>
      </c>
    </row>
    <row r="164" spans="1:25" x14ac:dyDescent="0.3">
      <c r="A164">
        <v>163</v>
      </c>
      <c r="B164">
        <v>0.59770000000000001</v>
      </c>
      <c r="C164">
        <v>4.0000000000000001E-3</v>
      </c>
      <c r="D164" s="16">
        <v>0.60170000000000001</v>
      </c>
      <c r="E164">
        <v>1</v>
      </c>
      <c r="G164">
        <f>+SUM(E$2:E164)/COUNT(E$2:E164)</f>
        <v>0.48773006134969327</v>
      </c>
      <c r="H164" s="3">
        <f t="shared" si="9"/>
        <v>0.56999999999999995</v>
      </c>
      <c r="I164" s="3">
        <f t="shared" si="7"/>
        <v>0.54096699999999998</v>
      </c>
      <c r="K164">
        <f>+_xlfn.NORM.DIST(G164,U164,$I$18/SQRT(COUNT($G$2:G164)),1)</f>
        <v>0.10616450946332834</v>
      </c>
      <c r="L164">
        <f t="shared" si="8"/>
        <v>0.64656743329564614</v>
      </c>
      <c r="U164" s="3">
        <f>+AVERAGE(B$2:B164)+0.5*AVERAGE(C$2:C164)</f>
        <v>0.54105696319018382</v>
      </c>
      <c r="V164" s="3">
        <f t="shared" ca="1" si="10"/>
        <v>0.14668141107667365</v>
      </c>
      <c r="W164">
        <f t="shared" ca="1" si="11"/>
        <v>1</v>
      </c>
      <c r="X164">
        <f ca="1">+SUM(W$2:W164)/COUNT(W$2:W164)</f>
        <v>0.5</v>
      </c>
      <c r="Y164">
        <f ca="1">+_xlfn.NORM.DIST(X164,$U164,$I$18/SQRT(COUNT(X$2:X164)),1)</f>
        <v>0.16847157192660586</v>
      </c>
    </row>
    <row r="165" spans="1:25" x14ac:dyDescent="0.3">
      <c r="A165">
        <v>164</v>
      </c>
      <c r="B165">
        <v>0.50170000000000003</v>
      </c>
      <c r="C165">
        <v>6.4000000000000003E-3</v>
      </c>
      <c r="D165" s="16">
        <v>0.5081</v>
      </c>
      <c r="E165">
        <v>1</v>
      </c>
      <c r="G165">
        <f>+SUM(E$2:E165)/COUNT(E$2:E165)</f>
        <v>0.49085365853658536</v>
      </c>
      <c r="H165" s="3">
        <f t="shared" si="9"/>
        <v>0.59</v>
      </c>
      <c r="I165" s="3">
        <f t="shared" si="7"/>
        <v>0.54658000000000007</v>
      </c>
      <c r="K165">
        <f>+_xlfn.NORM.DIST(G165,U165,$I$18/SQRT(COUNT($G$2:G165)),1)</f>
        <v>0.12048664643924763</v>
      </c>
      <c r="L165">
        <f t="shared" si="8"/>
        <v>0.71308743785563566</v>
      </c>
      <c r="U165" s="3">
        <f>+AVERAGE(B$2:B165)+0.5*AVERAGE(C$2:C165)</f>
        <v>0.54083649390243882</v>
      </c>
      <c r="V165" s="3">
        <f t="shared" ca="1" si="10"/>
        <v>0.11488428217495827</v>
      </c>
      <c r="W165">
        <f t="shared" ca="1" si="11"/>
        <v>1</v>
      </c>
      <c r="X165">
        <f ca="1">+SUM(W$2:W165)/COUNT(W$2:W165)</f>
        <v>0.50304878048780488</v>
      </c>
      <c r="Y165">
        <f ca="1">+_xlfn.NORM.DIST(X165,$U165,$I$18/SQRT(COUNT(X$2:X165)),1)</f>
        <v>0.18768224565781713</v>
      </c>
    </row>
    <row r="166" spans="1:25" x14ac:dyDescent="0.3">
      <c r="A166">
        <v>165</v>
      </c>
      <c r="B166">
        <v>0.90910000000000002</v>
      </c>
      <c r="C166">
        <v>0</v>
      </c>
      <c r="D166" s="16">
        <v>0.90910000000000002</v>
      </c>
      <c r="E166">
        <v>1</v>
      </c>
      <c r="G166">
        <f>+SUM(E$2:E166)/COUNT(E$2:E166)</f>
        <v>0.49393939393939396</v>
      </c>
      <c r="H166" s="3">
        <f t="shared" si="9"/>
        <v>0.59</v>
      </c>
      <c r="I166" s="3">
        <f t="shared" si="7"/>
        <v>0.55763799999999997</v>
      </c>
      <c r="K166">
        <f>+_xlfn.NORM.DIST(G166,U166,$I$18/SQRT(COUNT($G$2:G166)),1)</f>
        <v>0.1238332805230257</v>
      </c>
      <c r="L166">
        <f t="shared" si="8"/>
        <v>0.66246163717899098</v>
      </c>
      <c r="U166" s="3">
        <f>+AVERAGE(B$2:B166)+0.5*AVERAGE(C$2:C166)</f>
        <v>0.54306839393939377</v>
      </c>
      <c r="V166" s="3">
        <f t="shared" ca="1" si="10"/>
        <v>0.45673688217343988</v>
      </c>
      <c r="W166">
        <f t="shared" ca="1" si="11"/>
        <v>1</v>
      </c>
      <c r="X166">
        <f ca="1">+SUM(W$2:W166)/COUNT(W$2:W166)</f>
        <v>0.5060606060606061</v>
      </c>
      <c r="Y166">
        <f ca="1">+_xlfn.NORM.DIST(X166,$U166,$I$18/SQRT(COUNT(X$2:X166)),1)</f>
        <v>0.19192729080298457</v>
      </c>
    </row>
    <row r="167" spans="1:25" x14ac:dyDescent="0.3">
      <c r="A167">
        <v>166</v>
      </c>
      <c r="B167">
        <v>0.37240000000000001</v>
      </c>
      <c r="C167">
        <v>3.8999999999999998E-3</v>
      </c>
      <c r="D167" s="16">
        <v>0.37630000000000002</v>
      </c>
      <c r="E167">
        <v>0</v>
      </c>
      <c r="G167">
        <f>+SUM(E$2:E167)/COUNT(E$2:E167)</f>
        <v>0.49096385542168675</v>
      </c>
      <c r="H167" s="3">
        <f t="shared" si="9"/>
        <v>0.59</v>
      </c>
      <c r="I167" s="3">
        <f t="shared" si="7"/>
        <v>0.55666899999999986</v>
      </c>
      <c r="K167">
        <f>+_xlfn.NORM.DIST(G167,U167,$I$18/SQRT(COUNT($G$2:G167)),1)</f>
        <v>0.11395245186476528</v>
      </c>
      <c r="L167">
        <f t="shared" si="8"/>
        <v>0.66703567202144176</v>
      </c>
      <c r="U167" s="3">
        <f>+AVERAGE(B$2:B167)+0.5*AVERAGE(C$2:C167)</f>
        <v>0.54205201807228898</v>
      </c>
      <c r="V167" s="3">
        <f t="shared" ca="1" si="10"/>
        <v>0.43245959968521541</v>
      </c>
      <c r="W167">
        <f t="shared" ca="1" si="11"/>
        <v>0</v>
      </c>
      <c r="X167">
        <f ca="1">+SUM(W$2:W167)/COUNT(W$2:W167)</f>
        <v>0.50301204819277112</v>
      </c>
      <c r="Y167">
        <f ca="1">+_xlfn.NORM.DIST(X167,$U167,$I$18/SQRT(COUNT(X$2:X167)),1)</f>
        <v>0.17841713065191181</v>
      </c>
    </row>
    <row r="168" spans="1:25" x14ac:dyDescent="0.3">
      <c r="A168">
        <v>167</v>
      </c>
      <c r="B168">
        <v>0.62019999999999997</v>
      </c>
      <c r="C168">
        <v>0.37680000000000002</v>
      </c>
      <c r="D168" s="16">
        <v>0.997</v>
      </c>
      <c r="E168">
        <v>0.5</v>
      </c>
      <c r="G168">
        <f>+SUM(E$2:E168)/COUNT(E$2:E168)</f>
        <v>0.49101796407185627</v>
      </c>
      <c r="H168" s="3">
        <f t="shared" si="9"/>
        <v>0.57999999999999996</v>
      </c>
      <c r="I168" s="3">
        <f t="shared" si="7"/>
        <v>0.55923199999999995</v>
      </c>
      <c r="K168">
        <f>+_xlfn.NORM.DIST(G168,U168,$I$18/SQRT(COUNT($G$2:G168)),1)</f>
        <v>0.1064000290137459</v>
      </c>
      <c r="L168">
        <f t="shared" si="8"/>
        <v>0.60603962516241228</v>
      </c>
      <c r="U168" s="3">
        <f>+AVERAGE(B$2:B168)+0.5*AVERAGE(C$2:C168)</f>
        <v>0.54364811377245481</v>
      </c>
      <c r="V168" s="3">
        <f t="shared" ca="1" si="10"/>
        <v>0.18408274605735098</v>
      </c>
      <c r="W168">
        <f t="shared" ca="1" si="11"/>
        <v>1</v>
      </c>
      <c r="X168">
        <f ca="1">+SUM(W$2:W168)/COUNT(W$2:W168)</f>
        <v>0.50598802395209586</v>
      </c>
      <c r="Y168">
        <f ca="1">+_xlfn.NORM.DIST(X168,$U168,$I$18/SQRT(COUNT(X$2:X168)),1)</f>
        <v>0.18632522129805326</v>
      </c>
    </row>
    <row r="169" spans="1:25" x14ac:dyDescent="0.3">
      <c r="A169">
        <v>168</v>
      </c>
      <c r="B169">
        <v>0.53979999999999995</v>
      </c>
      <c r="C169">
        <v>4.5999999999999999E-3</v>
      </c>
      <c r="D169" s="16">
        <v>0.5444</v>
      </c>
      <c r="E169">
        <v>1</v>
      </c>
      <c r="G169">
        <f>+SUM(E$2:E169)/COUNT(E$2:E169)</f>
        <v>0.49404761904761907</v>
      </c>
      <c r="H169" s="3">
        <f t="shared" si="9"/>
        <v>0.59</v>
      </c>
      <c r="I169" s="3">
        <f t="shared" si="7"/>
        <v>0.56057299999999988</v>
      </c>
      <c r="K169">
        <f>+_xlfn.NORM.DIST(G169,U169,$I$18/SQRT(COUNT($G$2:G169)),1)</f>
        <v>0.11950319842072914</v>
      </c>
      <c r="L169">
        <f t="shared" si="8"/>
        <v>0.64846262552868561</v>
      </c>
      <c r="U169" s="3">
        <f>+AVERAGE(B$2:B169)+0.5*AVERAGE(C$2:C169)</f>
        <v>0.54363889880952365</v>
      </c>
      <c r="V169" s="3">
        <f t="shared" ca="1" si="10"/>
        <v>0.84217226110234011</v>
      </c>
      <c r="W169">
        <f t="shared" ca="1" si="11"/>
        <v>0</v>
      </c>
      <c r="X169">
        <f ca="1">+SUM(W$2:W169)/COUNT(W$2:W169)</f>
        <v>0.50297619047619047</v>
      </c>
      <c r="Y169">
        <f ca="1">+_xlfn.NORM.DIST(X169,$U169,$I$18/SQRT(COUNT(X$2:X169)),1)</f>
        <v>0.16715277849150645</v>
      </c>
    </row>
    <row r="170" spans="1:25" x14ac:dyDescent="0.3">
      <c r="A170">
        <v>169</v>
      </c>
      <c r="B170">
        <v>0.42109999999999997</v>
      </c>
      <c r="C170">
        <v>4.3E-3</v>
      </c>
      <c r="D170" s="16">
        <v>0.4254</v>
      </c>
      <c r="E170">
        <v>0</v>
      </c>
      <c r="G170">
        <f>+SUM(E$2:E170)/COUNT(E$2:E170)</f>
        <v>0.4911242603550296</v>
      </c>
      <c r="H170" s="3">
        <f t="shared" si="9"/>
        <v>0.59</v>
      </c>
      <c r="I170" s="3">
        <f t="shared" si="7"/>
        <v>0.56485099999999988</v>
      </c>
      <c r="K170">
        <f>+_xlfn.NORM.DIST(G170,U170,$I$18/SQRT(COUNT($G$2:G170)),1)</f>
        <v>0.10867112823406334</v>
      </c>
      <c r="L170">
        <f t="shared" si="8"/>
        <v>0.62769683200507886</v>
      </c>
      <c r="U170" s="3">
        <f>+AVERAGE(B$2:B170)+0.5*AVERAGE(C$2:C170)</f>
        <v>0.54292653846153816</v>
      </c>
      <c r="V170" s="3">
        <f t="shared" ca="1" si="10"/>
        <v>0.41589390033742835</v>
      </c>
      <c r="W170">
        <f t="shared" ca="1" si="11"/>
        <v>1</v>
      </c>
      <c r="X170">
        <f ca="1">+SUM(W$2:W170)/COUNT(W$2:W170)</f>
        <v>0.50591715976331364</v>
      </c>
      <c r="Y170">
        <f ca="1">+_xlfn.NORM.DIST(X170,$U170,$I$18/SQRT(COUNT(X$2:X170)),1)</f>
        <v>0.18906525893885817</v>
      </c>
    </row>
    <row r="171" spans="1:25" x14ac:dyDescent="0.3">
      <c r="A171">
        <v>170</v>
      </c>
      <c r="B171">
        <v>0.43330000000000002</v>
      </c>
      <c r="C171">
        <v>4.1000000000000003E-3</v>
      </c>
      <c r="D171" s="16">
        <v>0.43740000000000001</v>
      </c>
      <c r="E171">
        <v>0</v>
      </c>
      <c r="G171">
        <f>+SUM(E$2:E171)/COUNT(E$2:E171)</f>
        <v>0.48823529411764705</v>
      </c>
      <c r="H171" s="3">
        <f t="shared" si="9"/>
        <v>0.56999999999999995</v>
      </c>
      <c r="I171" s="3">
        <f t="shared" si="7"/>
        <v>0.55860399999999999</v>
      </c>
      <c r="K171">
        <f>+_xlfn.NORM.DIST(G171,U171,$I$18/SQRT(COUNT($G$2:G171)),1)</f>
        <v>9.8324482697619772E-2</v>
      </c>
      <c r="L171">
        <f t="shared" si="8"/>
        <v>0.55867646313728048</v>
      </c>
      <c r="U171" s="3">
        <f>+AVERAGE(B$2:B171)+0.5*AVERAGE(C$2:C171)</f>
        <v>0.5422937352941174</v>
      </c>
      <c r="V171" s="3">
        <f t="shared" ca="1" si="10"/>
        <v>0.75443614908040102</v>
      </c>
      <c r="W171">
        <f t="shared" ca="1" si="11"/>
        <v>0</v>
      </c>
      <c r="X171">
        <f ca="1">+SUM(W$2:W171)/COUNT(W$2:W171)</f>
        <v>0.50294117647058822</v>
      </c>
      <c r="Y171">
        <f ca="1">+_xlfn.NORM.DIST(X171,$U171,$I$18/SQRT(COUNT(X$2:X171)),1)</f>
        <v>0.17363046987405859</v>
      </c>
    </row>
    <row r="172" spans="1:25" x14ac:dyDescent="0.3">
      <c r="A172">
        <v>171</v>
      </c>
      <c r="B172">
        <v>0.95450000000000002</v>
      </c>
      <c r="C172">
        <v>0</v>
      </c>
      <c r="D172" s="16">
        <v>0.95450000000000002</v>
      </c>
      <c r="E172">
        <v>1</v>
      </c>
      <c r="G172">
        <f>+SUM(E$2:E172)/COUNT(E$2:E172)</f>
        <v>0.49122807017543857</v>
      </c>
      <c r="H172" s="3">
        <f t="shared" si="9"/>
        <v>0.56999999999999995</v>
      </c>
      <c r="I172" s="3">
        <f t="shared" si="7"/>
        <v>0.5635119999999999</v>
      </c>
      <c r="K172">
        <f>+_xlfn.NORM.DIST(G172,U172,$I$18/SQRT(COUNT($G$2:G172)),1)</f>
        <v>0.10009629637029309</v>
      </c>
      <c r="L172">
        <f t="shared" si="8"/>
        <v>0.53348777353601617</v>
      </c>
      <c r="U172" s="3">
        <f>+AVERAGE(B$2:B172)+0.5*AVERAGE(C$2:C172)</f>
        <v>0.54470429824561373</v>
      </c>
      <c r="V172" s="3">
        <f t="shared" ca="1" si="10"/>
        <v>0.37492589364501228</v>
      </c>
      <c r="W172">
        <f t="shared" ca="1" si="11"/>
        <v>1</v>
      </c>
      <c r="X172">
        <f ca="1">+SUM(W$2:W172)/COUNT(W$2:W172)</f>
        <v>0.50584795321637432</v>
      </c>
      <c r="Y172">
        <f ca="1">+_xlfn.NORM.DIST(X172,$U172,$I$18/SQRT(COUNT(X$2:X172)),1)</f>
        <v>0.17598130299984954</v>
      </c>
    </row>
    <row r="173" spans="1:25" x14ac:dyDescent="0.3">
      <c r="A173">
        <v>172</v>
      </c>
      <c r="B173">
        <v>9.7100000000000006E-2</v>
      </c>
      <c r="C173">
        <v>1.67E-2</v>
      </c>
      <c r="D173" s="16">
        <v>0.11380000000000001</v>
      </c>
      <c r="E173">
        <v>1</v>
      </c>
      <c r="G173">
        <f>+SUM(E$2:E173)/COUNT(E$2:E173)</f>
        <v>0.4941860465116279</v>
      </c>
      <c r="H173" s="3">
        <f t="shared" si="9"/>
        <v>0.59</v>
      </c>
      <c r="I173" s="3">
        <f t="shared" si="7"/>
        <v>0.55733099999999991</v>
      </c>
      <c r="K173">
        <f>+_xlfn.NORM.DIST(G173,U173,$I$18/SQRT(COUNT($G$2:G173)),1)</f>
        <v>0.12459375695249388</v>
      </c>
      <c r="L173">
        <f t="shared" si="8"/>
        <v>0.66391342921496788</v>
      </c>
      <c r="U173" s="3">
        <f>+AVERAGE(B$2:B173)+0.5*AVERAGE(C$2:C173)</f>
        <v>0.54215049418604633</v>
      </c>
      <c r="V173" s="3">
        <f t="shared" ca="1" si="10"/>
        <v>9.1244659931775773E-2</v>
      </c>
      <c r="W173">
        <f t="shared" ca="1" si="11"/>
        <v>1</v>
      </c>
      <c r="X173">
        <f ca="1">+SUM(W$2:W173)/COUNT(W$2:W173)</f>
        <v>0.50872093023255816</v>
      </c>
      <c r="Y173">
        <f ca="1">+_xlfn.NORM.DIST(X173,$U173,$I$18/SQRT(COUNT(X$2:X173)),1)</f>
        <v>0.21094956989143046</v>
      </c>
    </row>
    <row r="174" spans="1:25" x14ac:dyDescent="0.3">
      <c r="A174">
        <v>173</v>
      </c>
      <c r="B174">
        <v>0.15659999999999999</v>
      </c>
      <c r="C174">
        <v>1.21E-2</v>
      </c>
      <c r="D174" s="16">
        <v>0.16869999999999999</v>
      </c>
      <c r="E174">
        <v>0</v>
      </c>
      <c r="G174">
        <f>+SUM(E$2:E174)/COUNT(E$2:E174)</f>
        <v>0.4913294797687861</v>
      </c>
      <c r="H174" s="3">
        <f t="shared" si="9"/>
        <v>0.56999999999999995</v>
      </c>
      <c r="I174" s="3">
        <f t="shared" si="7"/>
        <v>0.54419799999999996</v>
      </c>
      <c r="K174">
        <f>+_xlfn.NORM.DIST(G174,U174,$I$18/SQRT(COUNT($G$2:G174)),1)</f>
        <v>0.12067027647995072</v>
      </c>
      <c r="L174">
        <f t="shared" si="8"/>
        <v>0.63089243430375019</v>
      </c>
      <c r="U174" s="3">
        <f>+AVERAGE(B$2:B174)+0.5*AVERAGE(C$2:C174)</f>
        <v>0.53995684971098235</v>
      </c>
      <c r="V174" s="3">
        <f t="shared" ca="1" si="10"/>
        <v>0.10506974112267164</v>
      </c>
      <c r="W174">
        <f t="shared" ca="1" si="11"/>
        <v>1</v>
      </c>
      <c r="X174">
        <f ca="1">+SUM(W$2:W174)/COUNT(W$2:W174)</f>
        <v>0.51156069364161849</v>
      </c>
      <c r="Y174">
        <f ca="1">+_xlfn.NORM.DIST(X174,$U174,$I$18/SQRT(COUNT(X$2:X174)),1)</f>
        <v>0.24692897692266075</v>
      </c>
    </row>
    <row r="175" spans="1:25" x14ac:dyDescent="0.3">
      <c r="A175">
        <v>174</v>
      </c>
      <c r="B175">
        <v>0.89600000000000002</v>
      </c>
      <c r="C175">
        <v>1.6199999999999999E-2</v>
      </c>
      <c r="D175" s="16">
        <v>0.91220000000000001</v>
      </c>
      <c r="E175">
        <v>1</v>
      </c>
      <c r="G175">
        <f>+SUM(E$2:E175)/COUNT(E$2:E175)</f>
        <v>0.4942528735632184</v>
      </c>
      <c r="H175" s="3">
        <f t="shared" si="9"/>
        <v>0.59</v>
      </c>
      <c r="I175" s="3">
        <f t="shared" si="7"/>
        <v>0.55294599999999994</v>
      </c>
      <c r="K175">
        <f>+_xlfn.NORM.DIST(G175,U175,$I$18/SQRT(COUNT($G$2:G175)),1)</f>
        <v>0.12405480969959322</v>
      </c>
      <c r="L175">
        <f t="shared" si="8"/>
        <v>0.68437459615137397</v>
      </c>
      <c r="U175" s="3">
        <f>+AVERAGE(B$2:B175)+0.5*AVERAGE(C$2:C175)</f>
        <v>0.54204962643678134</v>
      </c>
      <c r="V175" s="3">
        <f t="shared" ca="1" si="10"/>
        <v>0.195265892994408</v>
      </c>
      <c r="W175">
        <f t="shared" ca="1" si="11"/>
        <v>1</v>
      </c>
      <c r="X175">
        <f ca="1">+SUM(W$2:W175)/COUNT(W$2:W175)</f>
        <v>0.51436781609195403</v>
      </c>
      <c r="Y175">
        <f ca="1">+_xlfn.NORM.DIST(X175,$U175,$I$18/SQRT(COUNT(X$2:X175)),1)</f>
        <v>0.25177999827344344</v>
      </c>
    </row>
    <row r="176" spans="1:25" x14ac:dyDescent="0.3">
      <c r="A176">
        <v>175</v>
      </c>
      <c r="B176">
        <v>0.23130000000000001</v>
      </c>
      <c r="C176">
        <v>1.8200000000000001E-2</v>
      </c>
      <c r="D176" s="16">
        <v>0.2495</v>
      </c>
      <c r="E176">
        <v>1</v>
      </c>
      <c r="G176">
        <f>+SUM(E$2:E176)/COUNT(E$2:E176)</f>
        <v>0.49714285714285716</v>
      </c>
      <c r="H176" s="3">
        <f t="shared" si="9"/>
        <v>0.61</v>
      </c>
      <c r="I176" s="3">
        <f t="shared" si="7"/>
        <v>0.55457199999999995</v>
      </c>
      <c r="K176">
        <f>+_xlfn.NORM.DIST(G176,U176,$I$18/SQRT(COUNT($G$2:G176)),1)</f>
        <v>0.14767372874278625</v>
      </c>
      <c r="L176">
        <f t="shared" si="8"/>
        <v>0.76361172863675364</v>
      </c>
      <c r="U176" s="3">
        <f>+AVERAGE(B$2:B176)+0.5*AVERAGE(C$2:C176)</f>
        <v>0.54032591428571397</v>
      </c>
      <c r="V176" s="3">
        <f t="shared" ca="1" si="10"/>
        <v>0.79477126372787532</v>
      </c>
      <c r="W176">
        <f t="shared" ca="1" si="11"/>
        <v>0</v>
      </c>
      <c r="X176">
        <f ca="1">+SUM(W$2:W176)/COUNT(W$2:W176)</f>
        <v>0.51142857142857145</v>
      </c>
      <c r="Y176">
        <f ca="1">+_xlfn.NORM.DIST(X176,$U176,$I$18/SQRT(COUNT(X$2:X176)),1)</f>
        <v>0.24187796351854296</v>
      </c>
    </row>
    <row r="177" spans="1:25" x14ac:dyDescent="0.3">
      <c r="A177">
        <v>176</v>
      </c>
      <c r="B177">
        <v>0.72419999999999995</v>
      </c>
      <c r="C177">
        <v>0</v>
      </c>
      <c r="D177" s="16">
        <v>0.72419999999999995</v>
      </c>
      <c r="E177">
        <v>1</v>
      </c>
      <c r="G177">
        <f>+SUM(E$2:E177)/COUNT(E$2:E177)</f>
        <v>0.5</v>
      </c>
      <c r="H177" s="3">
        <f t="shared" si="9"/>
        <v>0.61</v>
      </c>
      <c r="I177" s="3">
        <f t="shared" si="7"/>
        <v>0.55304500000000001</v>
      </c>
      <c r="K177">
        <f>+_xlfn.NORM.DIST(G177,U177,$I$18/SQRT(COUNT($G$2:G177)),1)</f>
        <v>0.15735148420436093</v>
      </c>
      <c r="L177">
        <f t="shared" si="8"/>
        <v>0.76966628438842499</v>
      </c>
      <c r="U177" s="3">
        <f>+AVERAGE(B$2:B177)+0.5*AVERAGE(C$2:C177)</f>
        <v>0.54137065340909063</v>
      </c>
      <c r="V177" s="3">
        <f t="shared" ca="1" si="10"/>
        <v>3.5481261521431495E-2</v>
      </c>
      <c r="W177">
        <f t="shared" ca="1" si="11"/>
        <v>1</v>
      </c>
      <c r="X177">
        <f ca="1">+SUM(W$2:W177)/COUNT(W$2:W177)</f>
        <v>0.51420454545454541</v>
      </c>
      <c r="Y177">
        <f ca="1">+_xlfn.NORM.DIST(X177,$U177,$I$18/SQRT(COUNT(X$2:X177)),1)</f>
        <v>0.25456295106198057</v>
      </c>
    </row>
    <row r="178" spans="1:25" x14ac:dyDescent="0.3">
      <c r="A178">
        <v>177</v>
      </c>
      <c r="B178">
        <v>0.30609999999999998</v>
      </c>
      <c r="C178">
        <v>1.52E-2</v>
      </c>
      <c r="D178" s="16">
        <v>0.32129999999999997</v>
      </c>
      <c r="E178">
        <v>1</v>
      </c>
      <c r="G178">
        <f>+SUM(E$2:E178)/COUNT(E$2:E178)</f>
        <v>0.50282485875706218</v>
      </c>
      <c r="H178" s="3">
        <f t="shared" si="9"/>
        <v>0.63</v>
      </c>
      <c r="I178" s="3">
        <f t="shared" si="7"/>
        <v>0.55604599999999993</v>
      </c>
      <c r="K178">
        <f>+_xlfn.NORM.DIST(G178,U178,$I$18/SQRT(COUNT($G$2:G178)),1)</f>
        <v>0.1819228830831964</v>
      </c>
      <c r="L178">
        <f t="shared" si="8"/>
        <v>0.83095332951285994</v>
      </c>
      <c r="U178" s="3">
        <f>+AVERAGE(B$2:B178)+0.5*AVERAGE(C$2:C178)</f>
        <v>0.54008437853107316</v>
      </c>
      <c r="V178" s="3">
        <f t="shared" ca="1" si="10"/>
        <v>0.97957851582025079</v>
      </c>
      <c r="W178">
        <f t="shared" ca="1" si="11"/>
        <v>0</v>
      </c>
      <c r="X178">
        <f ca="1">+SUM(W$2:W178)/COUNT(W$2:W178)</f>
        <v>0.51129943502824859</v>
      </c>
      <c r="Y178">
        <f ca="1">+_xlfn.NORM.DIST(X178,$U178,$I$18/SQRT(COUNT(X$2:X178)),1)</f>
        <v>0.24148761551032499</v>
      </c>
    </row>
    <row r="179" spans="1:25" x14ac:dyDescent="0.3">
      <c r="A179">
        <v>178</v>
      </c>
      <c r="B179">
        <v>0.42609999999999998</v>
      </c>
      <c r="C179">
        <v>4.8999999999999998E-3</v>
      </c>
      <c r="D179" s="16">
        <v>0.43099999999999999</v>
      </c>
      <c r="E179">
        <v>0</v>
      </c>
      <c r="G179">
        <f>+SUM(E$2:E179)/COUNT(E$2:E179)</f>
        <v>0.5</v>
      </c>
      <c r="H179" s="3">
        <f t="shared" si="9"/>
        <v>0.61</v>
      </c>
      <c r="I179" s="3">
        <f t="shared" si="7"/>
        <v>0.546435</v>
      </c>
      <c r="K179">
        <f>+_xlfn.NORM.DIST(G179,U179,$I$18/SQRT(COUNT($G$2:G179)),1)</f>
        <v>0.16743562053115327</v>
      </c>
      <c r="L179">
        <f t="shared" si="8"/>
        <v>0.79485084518910054</v>
      </c>
      <c r="U179" s="3">
        <f>+AVERAGE(B$2:B179)+0.5*AVERAGE(C$2:C179)</f>
        <v>0.53945778089887619</v>
      </c>
      <c r="V179" s="3">
        <f t="shared" ca="1" si="10"/>
        <v>0.51278194796103371</v>
      </c>
      <c r="W179">
        <f t="shared" ca="1" si="11"/>
        <v>0</v>
      </c>
      <c r="X179">
        <f ca="1">+SUM(W$2:W179)/COUNT(W$2:W179)</f>
        <v>0.5084269662921348</v>
      </c>
      <c r="Y179">
        <f ca="1">+_xlfn.NORM.DIST(X179,$U179,$I$18/SQRT(COUNT(X$2:X179)),1)</f>
        <v>0.22410776609580252</v>
      </c>
    </row>
    <row r="180" spans="1:25" x14ac:dyDescent="0.3">
      <c r="A180">
        <v>179</v>
      </c>
      <c r="B180">
        <v>0.14849999999999999</v>
      </c>
      <c r="C180">
        <v>0.73229999999999995</v>
      </c>
      <c r="D180" s="16">
        <v>0.88079999999999992</v>
      </c>
      <c r="E180">
        <v>1</v>
      </c>
      <c r="G180">
        <f>+SUM(E$2:E180)/COUNT(E$2:E180)</f>
        <v>0.5027932960893855</v>
      </c>
      <c r="H180" s="3">
        <f t="shared" si="9"/>
        <v>0.61</v>
      </c>
      <c r="I180" s="3">
        <f t="shared" ref="I180:I243" si="12">+AVERAGE($B131:$B180)+0.5*AVERAGE($C131:$C180)</f>
        <v>0.553037</v>
      </c>
      <c r="K180">
        <f>+_xlfn.NORM.DIST(G180,U180,$I$18/SQRT(COUNT($G$2:G180)),1)</f>
        <v>0.18534084239623685</v>
      </c>
      <c r="L180">
        <f t="shared" ref="L180:L243" si="13">+_xlfn.NORM.DIST(SUM(E131:E180)/COUNT(E131:E180),AVERAGE(B131:B180)+0.5*AVERAGE(C131:C180),$I$18/SQRT(50),1)</f>
        <v>0.76969777437838216</v>
      </c>
      <c r="U180" s="3">
        <f>+AVERAGE(B$2:B180)+0.5*AVERAGE(C$2:C180)</f>
        <v>0.53931918994413386</v>
      </c>
      <c r="V180" s="3">
        <f t="shared" ca="1" si="10"/>
        <v>0.44904152518011486</v>
      </c>
      <c r="W180">
        <f t="shared" ca="1" si="11"/>
        <v>0.5</v>
      </c>
      <c r="X180">
        <f ca="1">+SUM(W$2:W180)/COUNT(W$2:W180)</f>
        <v>0.50837988826815639</v>
      </c>
      <c r="Y180">
        <f ca="1">+_xlfn.NORM.DIST(X180,$U180,$I$18/SQRT(COUNT(X$2:X180)),1)</f>
        <v>0.22414233420400165</v>
      </c>
    </row>
    <row r="181" spans="1:25" x14ac:dyDescent="0.3">
      <c r="A181">
        <v>180</v>
      </c>
      <c r="B181">
        <v>0.62470000000000003</v>
      </c>
      <c r="C181">
        <v>4.4999999999999997E-3</v>
      </c>
      <c r="D181" s="16">
        <v>0.62919999999999998</v>
      </c>
      <c r="E181">
        <v>1</v>
      </c>
      <c r="G181">
        <f>+SUM(E$2:E181)/COUNT(E$2:E181)</f>
        <v>0.50555555555555554</v>
      </c>
      <c r="H181" s="3">
        <f t="shared" ref="H181:H244" si="14">+SUM($E132:$E181)/COUNT($E132:$E181)</f>
        <v>0.61</v>
      </c>
      <c r="I181" s="3">
        <f t="shared" si="12"/>
        <v>0.54935099999999992</v>
      </c>
      <c r="K181">
        <f>+_xlfn.NORM.DIST(G181,U181,$I$18/SQRT(COUNT($G$2:G181)),1)</f>
        <v>0.19995796512602826</v>
      </c>
      <c r="L181">
        <f t="shared" si="13"/>
        <v>0.78394828096555513</v>
      </c>
      <c r="U181" s="3">
        <f>+AVERAGE(B$2:B181)+0.5*AVERAGE(C$2:C181)</f>
        <v>0.53980602777777753</v>
      </c>
      <c r="V181" s="3">
        <f t="shared" ca="1" si="10"/>
        <v>0.28418705203433603</v>
      </c>
      <c r="W181">
        <f t="shared" ca="1" si="11"/>
        <v>1</v>
      </c>
      <c r="X181">
        <f ca="1">+SUM(W$2:W181)/COUNT(W$2:W181)</f>
        <v>0.51111111111111107</v>
      </c>
      <c r="Y181">
        <f ca="1">+_xlfn.NORM.DIST(X181,$U181,$I$18/SQRT(COUNT(X$2:X181)),1)</f>
        <v>0.24033265526432568</v>
      </c>
    </row>
    <row r="182" spans="1:25" x14ac:dyDescent="0.3">
      <c r="A182">
        <v>181</v>
      </c>
      <c r="B182">
        <v>0.77880000000000005</v>
      </c>
      <c r="C182">
        <v>0</v>
      </c>
      <c r="D182" s="16">
        <v>0.77880000000000005</v>
      </c>
      <c r="E182">
        <v>1</v>
      </c>
      <c r="G182">
        <f>+SUM(E$2:E182)/COUNT(E$2:E182)</f>
        <v>0.50828729281767959</v>
      </c>
      <c r="H182" s="3">
        <f t="shared" si="14"/>
        <v>0.63</v>
      </c>
      <c r="I182" s="3">
        <f t="shared" si="12"/>
        <v>0.55921499999999991</v>
      </c>
      <c r="K182">
        <f>+_xlfn.NORM.DIST(G182,U182,$I$18/SQRT(COUNT($G$2:G182)),1)</f>
        <v>0.20916438353681069</v>
      </c>
      <c r="L182">
        <f t="shared" si="13"/>
        <v>0.8204000491781549</v>
      </c>
      <c r="U182" s="3">
        <f>+AVERAGE(B$2:B182)+0.5*AVERAGE(C$2:C182)</f>
        <v>0.5411264364640882</v>
      </c>
      <c r="V182" s="3">
        <f t="shared" ca="1" si="10"/>
        <v>0.3643769769459082</v>
      </c>
      <c r="W182">
        <f t="shared" ca="1" si="11"/>
        <v>1</v>
      </c>
      <c r="X182">
        <f ca="1">+SUM(W$2:W182)/COUNT(W$2:W182)</f>
        <v>0.51381215469613262</v>
      </c>
      <c r="Y182">
        <f ca="1">+_xlfn.NORM.DIST(X182,$U182,$I$18/SQRT(COUNT(X$2:X182)),1)</f>
        <v>0.25042171040072242</v>
      </c>
    </row>
    <row r="183" spans="1:25" x14ac:dyDescent="0.3">
      <c r="A183">
        <v>182</v>
      </c>
      <c r="B183">
        <v>0.56830000000000003</v>
      </c>
      <c r="C183">
        <v>3.8E-3</v>
      </c>
      <c r="D183" s="16">
        <v>0.57210000000000005</v>
      </c>
      <c r="E183">
        <v>1</v>
      </c>
      <c r="G183">
        <f>+SUM(E$2:E183)/COUNT(E$2:E183)</f>
        <v>0.51098901098901095</v>
      </c>
      <c r="H183" s="3">
        <f t="shared" si="14"/>
        <v>0.63</v>
      </c>
      <c r="I183" s="3">
        <f t="shared" si="12"/>
        <v>0.56698300000000013</v>
      </c>
      <c r="K183">
        <f>+_xlfn.NORM.DIST(G183,U183,$I$18/SQRT(COUNT($G$2:G183)),1)</f>
        <v>0.22700796713408114</v>
      </c>
      <c r="L183">
        <f t="shared" si="13"/>
        <v>0.79282726182989505</v>
      </c>
      <c r="U183" s="3">
        <f>+AVERAGE(B$2:B183)+0.5*AVERAGE(C$2:C183)</f>
        <v>0.54128618131868111</v>
      </c>
      <c r="V183" s="3">
        <f t="shared" ca="1" si="10"/>
        <v>0.10303499050683784</v>
      </c>
      <c r="W183">
        <f t="shared" ca="1" si="11"/>
        <v>1</v>
      </c>
      <c r="X183">
        <f ca="1">+SUM(W$2:W183)/COUNT(W$2:W183)</f>
        <v>0.51648351648351654</v>
      </c>
      <c r="Y183">
        <f ca="1">+_xlfn.NORM.DIST(X183,$U183,$I$18/SQRT(COUNT(X$2:X183)),1)</f>
        <v>0.26995454514583322</v>
      </c>
    </row>
    <row r="184" spans="1:25" x14ac:dyDescent="0.3">
      <c r="A184">
        <v>183</v>
      </c>
      <c r="B184">
        <v>0.66310000000000002</v>
      </c>
      <c r="C184">
        <v>1.0699999999999999E-2</v>
      </c>
      <c r="D184" s="16">
        <v>0.67380000000000007</v>
      </c>
      <c r="E184">
        <v>1</v>
      </c>
      <c r="G184">
        <f>+SUM(E$2:E184)/COUNT(E$2:E184)</f>
        <v>0.51366120218579236</v>
      </c>
      <c r="H184" s="3">
        <f t="shared" si="14"/>
        <v>0.63</v>
      </c>
      <c r="I184" s="3">
        <f t="shared" si="12"/>
        <v>0.56675400000000009</v>
      </c>
      <c r="K184">
        <f>+_xlfn.NORM.DIST(G184,U184,$I$18/SQRT(COUNT($G$2:G184)),1)</f>
        <v>0.2414046310388574</v>
      </c>
      <c r="L184">
        <f t="shared" si="13"/>
        <v>0.79367431552054557</v>
      </c>
      <c r="U184" s="3">
        <f>+AVERAGE(B$2:B184)+0.5*AVERAGE(C$2:C184)</f>
        <v>0.54198106557377035</v>
      </c>
      <c r="V184" s="3">
        <f t="shared" ca="1" si="10"/>
        <v>0.24856645720167747</v>
      </c>
      <c r="W184">
        <f t="shared" ca="1" si="11"/>
        <v>1</v>
      </c>
      <c r="X184">
        <f ca="1">+SUM(W$2:W184)/COUNT(W$2:W184)</f>
        <v>0.51912568306010931</v>
      </c>
      <c r="Y184">
        <f ca="1">+_xlfn.NORM.DIST(X184,$U184,$I$18/SQRT(COUNT(X$2:X184)),1)</f>
        <v>0.28556886343052429</v>
      </c>
    </row>
    <row r="185" spans="1:25" x14ac:dyDescent="0.3">
      <c r="A185">
        <v>184</v>
      </c>
      <c r="B185">
        <v>0.85250000000000004</v>
      </c>
      <c r="C185">
        <v>1.21E-2</v>
      </c>
      <c r="D185" s="16">
        <v>0.86460000000000004</v>
      </c>
      <c r="E185">
        <v>1</v>
      </c>
      <c r="G185">
        <f>+SUM(E$2:E185)/COUNT(E$2:E185)</f>
        <v>0.51630434782608692</v>
      </c>
      <c r="H185" s="3">
        <f t="shared" si="14"/>
        <v>0.65</v>
      </c>
      <c r="I185" s="3">
        <f t="shared" si="12"/>
        <v>0.58220700000000003</v>
      </c>
      <c r="K185">
        <f>+_xlfn.NORM.DIST(G185,U185,$I$18/SQRT(COUNT($G$2:G185)),1)</f>
        <v>0.24800552013360916</v>
      </c>
      <c r="L185">
        <f t="shared" si="13"/>
        <v>0.8100647209139239</v>
      </c>
      <c r="U185" s="3">
        <f>+AVERAGE(B$2:B185)+0.5*AVERAGE(C$2:C185)</f>
        <v>0.54370154891304334</v>
      </c>
      <c r="V185" s="3">
        <f t="shared" ca="1" si="10"/>
        <v>0.97328816363402615</v>
      </c>
      <c r="W185">
        <f t="shared" ca="1" si="11"/>
        <v>0</v>
      </c>
      <c r="X185">
        <f ca="1">+SUM(W$2:W185)/COUNT(W$2:W185)</f>
        <v>0.51630434782608692</v>
      </c>
      <c r="Y185">
        <f ca="1">+_xlfn.NORM.DIST(X185,$U185,$I$18/SQRT(COUNT(X$2:X185)),1)</f>
        <v>0.24800552013360916</v>
      </c>
    </row>
    <row r="186" spans="1:25" x14ac:dyDescent="0.3">
      <c r="A186">
        <v>185</v>
      </c>
      <c r="B186">
        <v>0.23710000000000001</v>
      </c>
      <c r="C186">
        <v>1.469E-2</v>
      </c>
      <c r="D186" s="16">
        <v>0.25179000000000001</v>
      </c>
      <c r="E186">
        <v>1</v>
      </c>
      <c r="G186">
        <f>+SUM(E$2:E186)/COUNT(E$2:E186)</f>
        <v>0.51891891891891895</v>
      </c>
      <c r="H186" s="3">
        <f t="shared" si="14"/>
        <v>0.67</v>
      </c>
      <c r="I186" s="3">
        <f t="shared" si="12"/>
        <v>0.57593989999999995</v>
      </c>
      <c r="K186">
        <f>+_xlfn.NORM.DIST(G186,U186,$I$18/SQRT(COUNT($G$2:G186)),1)</f>
        <v>0.2819094962584498</v>
      </c>
      <c r="L186">
        <f t="shared" si="13"/>
        <v>0.88845967735847808</v>
      </c>
      <c r="U186" s="3">
        <f>+AVERAGE(B$2:B186)+0.5*AVERAGE(C$2:C186)</f>
        <v>0.54208394594594578</v>
      </c>
      <c r="V186" s="3">
        <f t="shared" ca="1" si="10"/>
        <v>0.39929637040650001</v>
      </c>
      <c r="W186">
        <f t="shared" ca="1" si="11"/>
        <v>0</v>
      </c>
      <c r="X186">
        <f ca="1">+SUM(W$2:W186)/COUNT(W$2:W186)</f>
        <v>0.51351351351351349</v>
      </c>
      <c r="Y186">
        <f ca="1">+_xlfn.NORM.DIST(X186,$U186,$I$18/SQRT(COUNT(X$2:X186)),1)</f>
        <v>0.23827602550084931</v>
      </c>
    </row>
    <row r="187" spans="1:25" x14ac:dyDescent="0.3">
      <c r="A187">
        <v>186</v>
      </c>
      <c r="B187">
        <v>0.81820000000000004</v>
      </c>
      <c r="C187">
        <v>0</v>
      </c>
      <c r="D187" s="16">
        <v>0.81820000000000004</v>
      </c>
      <c r="E187">
        <v>1</v>
      </c>
      <c r="G187">
        <f>+SUM(E$2:E187)/COUNT(E$2:E187)</f>
        <v>0.521505376344086</v>
      </c>
      <c r="H187" s="3">
        <f t="shared" si="14"/>
        <v>0.69</v>
      </c>
      <c r="I187" s="3">
        <f t="shared" si="12"/>
        <v>0.57517190000000007</v>
      </c>
      <c r="K187">
        <f>+_xlfn.NORM.DIST(G187,U187,$I$18/SQRT(COUNT($G$2:G187)),1)</f>
        <v>0.29074635793708881</v>
      </c>
      <c r="L187">
        <f t="shared" si="13"/>
        <v>0.93154393142401304</v>
      </c>
      <c r="U187" s="3">
        <f>+AVERAGE(B$2:B187)+0.5*AVERAGE(C$2:C187)</f>
        <v>0.54356844086021483</v>
      </c>
      <c r="V187" s="3">
        <f t="shared" ca="1" si="10"/>
        <v>0.74155722848949412</v>
      </c>
      <c r="W187">
        <f t="shared" ca="1" si="11"/>
        <v>1</v>
      </c>
      <c r="X187">
        <f ca="1">+SUM(W$2:W187)/COUNT(W$2:W187)</f>
        <v>0.5161290322580645</v>
      </c>
      <c r="Y187">
        <f ca="1">+_xlfn.NORM.DIST(X187,$U187,$I$18/SQRT(COUNT(X$2:X187)),1)</f>
        <v>0.24650671102735955</v>
      </c>
    </row>
    <row r="188" spans="1:25" x14ac:dyDescent="0.3">
      <c r="A188">
        <v>187</v>
      </c>
      <c r="B188">
        <v>0.43290000000000001</v>
      </c>
      <c r="C188">
        <v>4.7000000000000002E-3</v>
      </c>
      <c r="D188" s="16">
        <v>0.43759999999999999</v>
      </c>
      <c r="E188">
        <v>0</v>
      </c>
      <c r="G188">
        <f>+SUM(E$2:E188)/COUNT(E$2:E188)</f>
        <v>0.51871657754010692</v>
      </c>
      <c r="H188" s="3">
        <f t="shared" si="14"/>
        <v>0.67</v>
      </c>
      <c r="I188" s="3">
        <f t="shared" si="12"/>
        <v>0.57357290000000005</v>
      </c>
      <c r="K188">
        <f>+_xlfn.NORM.DIST(G188,U188,$I$18/SQRT(COUNT($G$2:G188)),1)</f>
        <v>0.27158202339931869</v>
      </c>
      <c r="L188">
        <f t="shared" si="13"/>
        <v>0.89417430725494407</v>
      </c>
      <c r="U188" s="3">
        <f>+AVERAGE(B$2:B188)+0.5*AVERAGE(C$2:C188)</f>
        <v>0.54298919786096245</v>
      </c>
      <c r="V188" s="3">
        <f t="shared" ca="1" si="10"/>
        <v>3.5789470760736797E-2</v>
      </c>
      <c r="W188">
        <f t="shared" ca="1" si="11"/>
        <v>1</v>
      </c>
      <c r="X188">
        <f ca="1">+SUM(W$2:W188)/COUNT(W$2:W188)</f>
        <v>0.51871657754010692</v>
      </c>
      <c r="Y188">
        <f ca="1">+_xlfn.NORM.DIST(X188,$U188,$I$18/SQRT(COUNT(X$2:X188)),1)</f>
        <v>0.27158202339931869</v>
      </c>
    </row>
    <row r="189" spans="1:25" x14ac:dyDescent="0.3">
      <c r="A189">
        <v>188</v>
      </c>
      <c r="B189">
        <v>0.18690000000000001</v>
      </c>
      <c r="C189">
        <v>8.0999999999999996E-3</v>
      </c>
      <c r="D189" s="16">
        <v>0.19500000000000001</v>
      </c>
      <c r="E189">
        <v>0</v>
      </c>
      <c r="G189">
        <f>+SUM(E$2:E189)/COUNT(E$2:E189)</f>
        <v>0.51595744680851063</v>
      </c>
      <c r="H189" s="3">
        <f t="shared" si="14"/>
        <v>0.67</v>
      </c>
      <c r="I189" s="3">
        <f t="shared" si="12"/>
        <v>0.56762190000000001</v>
      </c>
      <c r="K189">
        <f>+_xlfn.NORM.DIST(G189,U189,$I$18/SQRT(COUNT($G$2:G189)),1)</f>
        <v>0.26371718469417232</v>
      </c>
      <c r="L189">
        <f t="shared" si="13"/>
        <v>0.90760032024159176</v>
      </c>
      <c r="U189" s="3">
        <f>+AVERAGE(B$2:B189)+0.5*AVERAGE(C$2:C189)</f>
        <v>0.54111664893617006</v>
      </c>
      <c r="V189" s="3">
        <f t="shared" ca="1" si="10"/>
        <v>0.33896601573666829</v>
      </c>
      <c r="W189">
        <f t="shared" ca="1" si="11"/>
        <v>0</v>
      </c>
      <c r="X189">
        <f ca="1">+SUM(W$2:W189)/COUNT(W$2:W189)</f>
        <v>0.51595744680851063</v>
      </c>
      <c r="Y189">
        <f ca="1">+_xlfn.NORM.DIST(X189,$U189,$I$18/SQRT(COUNT(X$2:X189)),1)</f>
        <v>0.26371718469417232</v>
      </c>
    </row>
    <row r="190" spans="1:25" x14ac:dyDescent="0.3">
      <c r="A190">
        <v>189</v>
      </c>
      <c r="B190">
        <v>0.93179999999999996</v>
      </c>
      <c r="C190">
        <v>6.8199999999999997E-2</v>
      </c>
      <c r="D190" s="16">
        <v>1</v>
      </c>
      <c r="E190">
        <v>1</v>
      </c>
      <c r="G190">
        <f>+SUM(E$2:E190)/COUNT(E$2:E190)</f>
        <v>0.51851851851851849</v>
      </c>
      <c r="H190" s="3">
        <f t="shared" si="14"/>
        <v>0.67</v>
      </c>
      <c r="I190" s="3">
        <f t="shared" si="12"/>
        <v>0.56693990000000016</v>
      </c>
      <c r="K190">
        <f>+_xlfn.NORM.DIST(G190,U190,$I$18/SQRT(COUNT($G$2:G190)),1)</f>
        <v>0.26575272265114713</v>
      </c>
      <c r="L190">
        <f t="shared" si="13"/>
        <v>0.90905460290055295</v>
      </c>
      <c r="U190" s="3">
        <f>+AVERAGE(B$2:B190)+0.5*AVERAGE(C$2:C190)</f>
        <v>0.54336417989417973</v>
      </c>
      <c r="V190" s="3">
        <f t="shared" ca="1" si="10"/>
        <v>0.79736714188444746</v>
      </c>
      <c r="W190">
        <f t="shared" ca="1" si="11"/>
        <v>1</v>
      </c>
      <c r="X190">
        <f ca="1">+SUM(W$2:W190)/COUNT(W$2:W190)</f>
        <v>0.51851851851851849</v>
      </c>
      <c r="Y190">
        <f ca="1">+_xlfn.NORM.DIST(X190,$U190,$I$18/SQRT(COUNT(X$2:X190)),1)</f>
        <v>0.26575272265114713</v>
      </c>
    </row>
    <row r="191" spans="1:25" x14ac:dyDescent="0.3">
      <c r="A191">
        <v>190</v>
      </c>
      <c r="B191">
        <v>6.3E-2</v>
      </c>
      <c r="C191">
        <v>1.3299999999999999E-2</v>
      </c>
      <c r="D191" s="16">
        <v>7.6300000000000007E-2</v>
      </c>
      <c r="E191">
        <v>0</v>
      </c>
      <c r="G191">
        <f>+SUM(E$2:E191)/COUNT(E$2:E191)</f>
        <v>0.51578947368421058</v>
      </c>
      <c r="H191" s="3">
        <f t="shared" si="14"/>
        <v>0.65</v>
      </c>
      <c r="I191" s="3">
        <f t="shared" si="12"/>
        <v>0.55774690000000005</v>
      </c>
      <c r="K191">
        <f>+_xlfn.NORM.DIST(G191,U191,$I$18/SQRT(COUNT($G$2:G191)),1)</f>
        <v>0.26326330385902907</v>
      </c>
      <c r="L191">
        <f t="shared" si="13"/>
        <v>0.88395079214586658</v>
      </c>
      <c r="U191" s="3">
        <f>+AVERAGE(B$2:B191)+0.5*AVERAGE(C$2:C191)</f>
        <v>0.5408709473684209</v>
      </c>
      <c r="V191" s="3">
        <f t="shared" ca="1" si="10"/>
        <v>0.76171646031339779</v>
      </c>
      <c r="W191">
        <f t="shared" ca="1" si="11"/>
        <v>0</v>
      </c>
      <c r="X191">
        <f ca="1">+SUM(W$2:W191)/COUNT(W$2:W191)</f>
        <v>0.51578947368421058</v>
      </c>
      <c r="Y191">
        <f ca="1">+_xlfn.NORM.DIST(X191,$U191,$I$18/SQRT(COUNT(X$2:X191)),1)</f>
        <v>0.26326330385902907</v>
      </c>
    </row>
    <row r="192" spans="1:25" x14ac:dyDescent="0.3">
      <c r="A192">
        <v>191</v>
      </c>
      <c r="B192">
        <v>0.81820000000000004</v>
      </c>
      <c r="C192">
        <v>0</v>
      </c>
      <c r="D192" s="16">
        <v>0.81820000000000004</v>
      </c>
      <c r="E192">
        <v>1</v>
      </c>
      <c r="G192">
        <f>+SUM(E$2:E192)/COUNT(E$2:E192)</f>
        <v>0.51832460732984298</v>
      </c>
      <c r="H192" s="3">
        <f t="shared" si="14"/>
        <v>0.65</v>
      </c>
      <c r="I192" s="3">
        <f t="shared" si="12"/>
        <v>0.56116790000000016</v>
      </c>
      <c r="K192">
        <f>+_xlfn.NORM.DIST(G192,U192,$I$18/SQRT(COUNT($G$2:G192)),1)</f>
        <v>0.27173977186087872</v>
      </c>
      <c r="L192">
        <f t="shared" si="13"/>
        <v>0.87506352659524023</v>
      </c>
      <c r="U192" s="3">
        <f>+AVERAGE(B$2:B192)+0.5*AVERAGE(C$2:C192)</f>
        <v>0.54232293193717263</v>
      </c>
      <c r="V192" s="3">
        <f t="shared" ca="1" si="10"/>
        <v>0.21205194063442934</v>
      </c>
      <c r="W192">
        <f t="shared" ca="1" si="11"/>
        <v>1</v>
      </c>
      <c r="X192">
        <f ca="1">+SUM(W$2:W192)/COUNT(W$2:W192)</f>
        <v>0.51832460732984298</v>
      </c>
      <c r="Y192">
        <f ca="1">+_xlfn.NORM.DIST(X192,$U192,$I$18/SQRT(COUNT(X$2:X192)),1)</f>
        <v>0.27173977186087872</v>
      </c>
    </row>
    <row r="193" spans="1:25" x14ac:dyDescent="0.3">
      <c r="A193">
        <v>192</v>
      </c>
      <c r="B193">
        <v>0.44040000000000001</v>
      </c>
      <c r="C193">
        <v>1.8200000000000001E-2</v>
      </c>
      <c r="D193" s="16">
        <v>0.45860000000000001</v>
      </c>
      <c r="E193">
        <v>0</v>
      </c>
      <c r="G193">
        <f>+SUM(E$2:E193)/COUNT(E$2:E193)</f>
        <v>0.515625</v>
      </c>
      <c r="H193" s="3">
        <f t="shared" si="14"/>
        <v>0.65</v>
      </c>
      <c r="I193" s="3">
        <f t="shared" si="12"/>
        <v>0.56208590000000014</v>
      </c>
      <c r="K193">
        <f>+_xlfn.NORM.DIST(G193,U193,$I$18/SQRT(COUNT($G$2:G193)),1)</f>
        <v>0.25289714895315585</v>
      </c>
      <c r="L193">
        <f t="shared" si="13"/>
        <v>0.87259982923444279</v>
      </c>
      <c r="U193" s="3">
        <f>+AVERAGE(B$2:B193)+0.5*AVERAGE(C$2:C193)</f>
        <v>0.54183947916666653</v>
      </c>
      <c r="V193" s="3">
        <f t="shared" ca="1" si="10"/>
        <v>0.21573022269354059</v>
      </c>
      <c r="W193">
        <f t="shared" ca="1" si="11"/>
        <v>1</v>
      </c>
      <c r="X193">
        <f ca="1">+SUM(W$2:W193)/COUNT(W$2:W193)</f>
        <v>0.52083333333333337</v>
      </c>
      <c r="Y193">
        <f ca="1">+_xlfn.NORM.DIST(X193,$U193,$I$18/SQRT(COUNT(X$2:X193)),1)</f>
        <v>0.29694833831049727</v>
      </c>
    </row>
    <row r="194" spans="1:25" x14ac:dyDescent="0.3">
      <c r="A194">
        <v>193</v>
      </c>
      <c r="B194">
        <v>0.97450000000000003</v>
      </c>
      <c r="C194">
        <v>0</v>
      </c>
      <c r="D194" s="16">
        <v>0.97450000000000003</v>
      </c>
      <c r="E194">
        <v>1</v>
      </c>
      <c r="G194">
        <f>+SUM(E$2:E194)/COUNT(E$2:E194)</f>
        <v>0.51813471502590669</v>
      </c>
      <c r="H194" s="3">
        <f t="shared" si="14"/>
        <v>0.67</v>
      </c>
      <c r="I194" s="3">
        <f t="shared" si="12"/>
        <v>0.56487090000000018</v>
      </c>
      <c r="K194">
        <f>+_xlfn.NORM.DIST(G194,U194,$I$18/SQRT(COUNT($G$2:G194)),1)</f>
        <v>0.25452678219801839</v>
      </c>
      <c r="L194">
        <f t="shared" si="13"/>
        <v>0.9133625466123545</v>
      </c>
      <c r="U194" s="3">
        <f>+AVERAGE(B$2:B194)+0.5*AVERAGE(C$2:C194)</f>
        <v>0.54408124352331599</v>
      </c>
      <c r="V194" s="3">
        <f t="shared" ca="1" si="10"/>
        <v>0.94953768221924317</v>
      </c>
      <c r="W194">
        <f t="shared" ca="1" si="11"/>
        <v>1</v>
      </c>
      <c r="X194">
        <f ca="1">+SUM(W$2:W194)/COUNT(W$2:W194)</f>
        <v>0.52331606217616577</v>
      </c>
      <c r="Y194">
        <f ca="1">+_xlfn.NORM.DIST(X194,$U194,$I$18/SQRT(COUNT(X$2:X194)),1)</f>
        <v>0.29859275076765679</v>
      </c>
    </row>
    <row r="195" spans="1:25" x14ac:dyDescent="0.3">
      <c r="A195">
        <v>194</v>
      </c>
      <c r="B195">
        <v>0.31819999999999998</v>
      </c>
      <c r="C195">
        <v>2.4199999999999999E-2</v>
      </c>
      <c r="D195" s="16">
        <v>0.34239999999999998</v>
      </c>
      <c r="E195">
        <v>0</v>
      </c>
      <c r="G195">
        <f>+SUM(E$2:E195)/COUNT(E$2:E195)</f>
        <v>0.51546391752577314</v>
      </c>
      <c r="H195" s="3">
        <f t="shared" si="14"/>
        <v>0.67</v>
      </c>
      <c r="I195" s="3">
        <f t="shared" si="12"/>
        <v>0.5602819</v>
      </c>
      <c r="K195">
        <f>+_xlfn.NORM.DIST(G195,U195,$I$18/SQRT(COUNT($G$2:G195)),1)</f>
        <v>0.24132430501590196</v>
      </c>
      <c r="L195">
        <f t="shared" si="13"/>
        <v>0.92237041438277867</v>
      </c>
      <c r="U195" s="3">
        <f>+AVERAGE(B$2:B195)+0.5*AVERAGE(C$2:C195)</f>
        <v>0.5429792783505154</v>
      </c>
      <c r="V195" s="3">
        <f t="shared" ref="V195:V258" ca="1" si="15">+RAND()</f>
        <v>0.8543936165100835</v>
      </c>
      <c r="W195">
        <f t="shared" ref="W195:W258" ca="1" si="16">+IF(V195&lt;B195,1,IF(V195&lt;D195,1/2,0))</f>
        <v>0</v>
      </c>
      <c r="X195">
        <f ca="1">+SUM(W$2:W195)/COUNT(W$2:W195)</f>
        <v>0.52061855670103097</v>
      </c>
      <c r="Y195">
        <f ca="1">+_xlfn.NORM.DIST(X195,$U195,$I$18/SQRT(COUNT(X$2:X195)),1)</f>
        <v>0.28415934588226854</v>
      </c>
    </row>
    <row r="196" spans="1:25" x14ac:dyDescent="0.3">
      <c r="A196">
        <v>195</v>
      </c>
      <c r="B196">
        <v>0.53249999999999997</v>
      </c>
      <c r="C196">
        <v>4.4000000000000003E-3</v>
      </c>
      <c r="D196" s="16">
        <v>0.53689999999999993</v>
      </c>
      <c r="E196">
        <v>0</v>
      </c>
      <c r="G196">
        <f>+SUM(E$2:E196)/COUNT(E$2:E196)</f>
        <v>0.51282051282051277</v>
      </c>
      <c r="H196" s="3">
        <f t="shared" si="14"/>
        <v>0.67</v>
      </c>
      <c r="I196" s="3">
        <f t="shared" si="12"/>
        <v>0.56248290000000012</v>
      </c>
      <c r="K196">
        <f>+_xlfn.NORM.DIST(G196,U196,$I$18/SQRT(COUNT($G$2:G196)),1)</f>
        <v>0.2205344294639888</v>
      </c>
      <c r="L196">
        <f t="shared" si="13"/>
        <v>0.91814294684636755</v>
      </c>
      <c r="U196" s="3">
        <f>+AVERAGE(B$2:B196)+0.5*AVERAGE(C$2:C196)</f>
        <v>0.54293682051282033</v>
      </c>
      <c r="V196" s="3">
        <f t="shared" ca="1" si="15"/>
        <v>0.28472135650935781</v>
      </c>
      <c r="W196">
        <f t="shared" ca="1" si="16"/>
        <v>1</v>
      </c>
      <c r="X196">
        <f ca="1">+SUM(W$2:W196)/COUNT(W$2:W196)</f>
        <v>0.52307692307692311</v>
      </c>
      <c r="Y196">
        <f ca="1">+_xlfn.NORM.DIST(X196,$U196,$I$18/SQRT(COUNT(X$2:X196)),1)</f>
        <v>0.30571767320628396</v>
      </c>
    </row>
    <row r="197" spans="1:25" x14ac:dyDescent="0.3">
      <c r="A197">
        <v>196</v>
      </c>
      <c r="B197">
        <v>0.64380000000000004</v>
      </c>
      <c r="C197">
        <v>7.1000000000000004E-3</v>
      </c>
      <c r="D197" s="16">
        <v>0.65090000000000003</v>
      </c>
      <c r="E197">
        <v>1</v>
      </c>
      <c r="G197">
        <f>+SUM(E$2:E197)/COUNT(E$2:E197)</f>
        <v>0.51530612244897955</v>
      </c>
      <c r="H197" s="3">
        <f t="shared" si="14"/>
        <v>0.67</v>
      </c>
      <c r="I197" s="3">
        <f t="shared" si="12"/>
        <v>0.56225690000000006</v>
      </c>
      <c r="K197">
        <f>+_xlfn.NORM.DIST(G197,U197,$I$18/SQRT(COUNT($G$2:G197)),1)</f>
        <v>0.2350616043699579</v>
      </c>
      <c r="L197">
        <f t="shared" si="13"/>
        <v>0.91858485773765719</v>
      </c>
      <c r="U197" s="3">
        <f>+AVERAGE(B$2:B197)+0.5*AVERAGE(C$2:C197)</f>
        <v>0.54346954081632637</v>
      </c>
      <c r="V197" s="3">
        <f t="shared" ca="1" si="15"/>
        <v>0.27018183119204897</v>
      </c>
      <c r="W197">
        <f t="shared" ca="1" si="16"/>
        <v>1</v>
      </c>
      <c r="X197">
        <f ca="1">+SUM(W$2:W197)/COUNT(W$2:W197)</f>
        <v>0.52551020408163263</v>
      </c>
      <c r="Y197">
        <f ca="1">+_xlfn.NORM.DIST(X197,$U197,$I$18/SQRT(COUNT(X$2:X197)),1)</f>
        <v>0.32254823227671825</v>
      </c>
    </row>
    <row r="198" spans="1:25" x14ac:dyDescent="0.3">
      <c r="A198">
        <v>197</v>
      </c>
      <c r="B198">
        <v>0.75960000000000005</v>
      </c>
      <c r="C198">
        <v>0</v>
      </c>
      <c r="D198" s="16">
        <v>0.75960000000000005</v>
      </c>
      <c r="E198">
        <v>1</v>
      </c>
      <c r="G198">
        <f>+SUM(E$2:E198)/COUNT(E$2:E198)</f>
        <v>0.51776649746192893</v>
      </c>
      <c r="H198" s="3">
        <f t="shared" si="14"/>
        <v>0.67</v>
      </c>
      <c r="I198" s="3">
        <f t="shared" si="12"/>
        <v>0.55835889999999988</v>
      </c>
      <c r="K198">
        <f>+_xlfn.NORM.DIST(G198,U198,$I$18/SQRT(COUNT($G$2:G198)),1)</f>
        <v>0.24539041956839924</v>
      </c>
      <c r="L198">
        <f t="shared" si="13"/>
        <v>0.92592641509491447</v>
      </c>
      <c r="U198" s="3">
        <f>+AVERAGE(B$2:B198)+0.5*AVERAGE(C$2:C198)</f>
        <v>0.54456664974619284</v>
      </c>
      <c r="V198" s="3">
        <f t="shared" ca="1" si="15"/>
        <v>0.40262475752751403</v>
      </c>
      <c r="W198">
        <f t="shared" ca="1" si="16"/>
        <v>1</v>
      </c>
      <c r="X198">
        <f ca="1">+SUM(W$2:W198)/COUNT(W$2:W198)</f>
        <v>0.52791878172588835</v>
      </c>
      <c r="Y198">
        <f ca="1">+_xlfn.NORM.DIST(X198,$U198,$I$18/SQRT(COUNT(X$2:X198)),1)</f>
        <v>0.33431145648409077</v>
      </c>
    </row>
    <row r="199" spans="1:25" x14ac:dyDescent="0.3">
      <c r="A199">
        <v>198</v>
      </c>
      <c r="B199">
        <v>0.1404</v>
      </c>
      <c r="C199">
        <v>0</v>
      </c>
      <c r="D199" s="16">
        <v>0.1404</v>
      </c>
      <c r="E199">
        <v>0</v>
      </c>
      <c r="G199">
        <f>+SUM(E$2:E199)/COUNT(E$2:E199)</f>
        <v>0.51515151515151514</v>
      </c>
      <c r="H199" s="3">
        <f t="shared" si="14"/>
        <v>0.65</v>
      </c>
      <c r="I199" s="3">
        <f t="shared" si="12"/>
        <v>0.54815689999999995</v>
      </c>
      <c r="K199">
        <f>+_xlfn.NORM.DIST(G199,U199,$I$18/SQRT(COUNT($G$2:G199)),1)</f>
        <v>0.24021751876057784</v>
      </c>
      <c r="L199">
        <f t="shared" si="13"/>
        <v>0.90644750717427247</v>
      </c>
      <c r="U199" s="3">
        <f>+AVERAGE(B$2:B199)+0.5*AVERAGE(C$2:C199)</f>
        <v>0.54252540404040395</v>
      </c>
      <c r="V199" s="3">
        <f t="shared" ca="1" si="15"/>
        <v>0.66560213434522086</v>
      </c>
      <c r="W199">
        <f t="shared" ca="1" si="16"/>
        <v>0</v>
      </c>
      <c r="X199">
        <f ca="1">+SUM(W$2:W199)/COUNT(W$2:W199)</f>
        <v>0.5252525252525253</v>
      </c>
      <c r="Y199">
        <f ca="1">+_xlfn.NORM.DIST(X199,$U199,$I$18/SQRT(COUNT(X$2:X199)),1)</f>
        <v>0.32807520224598663</v>
      </c>
    </row>
    <row r="200" spans="1:25" x14ac:dyDescent="0.3">
      <c r="A200">
        <v>199</v>
      </c>
      <c r="B200">
        <v>0.63949999999999996</v>
      </c>
      <c r="C200">
        <v>5.7999999999999996E-3</v>
      </c>
      <c r="D200" s="16">
        <v>0.64529999999999998</v>
      </c>
      <c r="E200">
        <v>0</v>
      </c>
      <c r="G200">
        <f>+SUM(E$2:E200)/COUNT(E$2:E200)</f>
        <v>0.51256281407035176</v>
      </c>
      <c r="H200" s="3">
        <f t="shared" si="14"/>
        <v>0.63</v>
      </c>
      <c r="I200" s="3">
        <f t="shared" si="12"/>
        <v>0.54187489999999994</v>
      </c>
      <c r="K200">
        <f>+_xlfn.NORM.DIST(G200,U200,$I$18/SQRT(COUNT($G$2:G200)),1)</f>
        <v>0.21556836414094088</v>
      </c>
      <c r="L200">
        <f t="shared" si="13"/>
        <v>0.87316907291119517</v>
      </c>
      <c r="U200" s="3">
        <f>+AVERAGE(B$2:B200)+0.5*AVERAGE(C$2:C200)</f>
        <v>0.54302728643216069</v>
      </c>
      <c r="V200" s="3">
        <f t="shared" ca="1" si="15"/>
        <v>0.27797847477108151</v>
      </c>
      <c r="W200">
        <f t="shared" ca="1" si="16"/>
        <v>1</v>
      </c>
      <c r="X200">
        <f ca="1">+SUM(W$2:W200)/COUNT(W$2:W200)</f>
        <v>0.52763819095477382</v>
      </c>
      <c r="Y200">
        <f ca="1">+_xlfn.NORM.DIST(X200,$U200,$I$18/SQRT(COUNT(X$2:X200)),1)</f>
        <v>0.34543397724912517</v>
      </c>
    </row>
    <row r="201" spans="1:25" x14ac:dyDescent="0.3">
      <c r="A201">
        <v>200</v>
      </c>
      <c r="B201">
        <v>0.45479999999999998</v>
      </c>
      <c r="C201">
        <v>4.4000000000000003E-3</v>
      </c>
      <c r="D201" s="16">
        <v>0.4592</v>
      </c>
      <c r="E201">
        <v>0</v>
      </c>
      <c r="G201" s="3">
        <f>+SUM(E$2:E201)/COUNT(E$2:E201)</f>
        <v>0.51</v>
      </c>
      <c r="H201" s="3">
        <f t="shared" si="14"/>
        <v>0.63</v>
      </c>
      <c r="I201" s="3">
        <f t="shared" si="12"/>
        <v>0.54592589999999985</v>
      </c>
      <c r="K201">
        <f>+_xlfn.NORM.DIST(G201,U201,$I$18/SQRT(COUNT($G$2:G201)),1)</f>
        <v>0.19920246167915934</v>
      </c>
      <c r="L201">
        <f t="shared" si="13"/>
        <v>0.86192896919115114</v>
      </c>
      <c r="U201" s="3">
        <f>+AVERAGE(B$2:B201)+0.5*AVERAGE(C$2:C201)</f>
        <v>0.54259714999999997</v>
      </c>
      <c r="V201" s="3">
        <f t="shared" ca="1" si="15"/>
        <v>0.29710965390864719</v>
      </c>
      <c r="W201">
        <f t="shared" ca="1" si="16"/>
        <v>1</v>
      </c>
      <c r="X201">
        <f ca="1">+SUM(W$2:W201)/COUNT(W$2:W201)</f>
        <v>0.53</v>
      </c>
      <c r="Y201">
        <f ca="1">+_xlfn.NORM.DIST(X201,$U201,$I$18/SQRT(COUNT(X$2:X201)),1)</f>
        <v>0.37208119528621258</v>
      </c>
    </row>
    <row r="202" spans="1:25" x14ac:dyDescent="0.3">
      <c r="A202">
        <v>201</v>
      </c>
      <c r="B202">
        <v>0.80710000000000004</v>
      </c>
      <c r="C202">
        <v>4.0000000000000001E-3</v>
      </c>
      <c r="D202">
        <v>0.81110000000000004</v>
      </c>
      <c r="E202">
        <v>1</v>
      </c>
      <c r="G202" s="3">
        <f>+SUM(E$2:E202)/COUNT(E$2:E202)</f>
        <v>0.51243781094527363</v>
      </c>
      <c r="H202" s="3">
        <f t="shared" si="14"/>
        <v>0.63</v>
      </c>
      <c r="I202" s="3">
        <f t="shared" si="12"/>
        <v>0.54852889999999987</v>
      </c>
      <c r="K202">
        <f>+_xlfn.NORM.DIST(G202,U202,$I$18/SQRT(COUNT($G$2:G202)),1)</f>
        <v>0.20676309358888575</v>
      </c>
      <c r="L202">
        <f t="shared" si="13"/>
        <v>0.85435814462866799</v>
      </c>
      <c r="U202" s="3">
        <f>+AVERAGE(B$2:B202)+0.5*AVERAGE(C$2:C202)</f>
        <v>0.54392303482587057</v>
      </c>
      <c r="V202" s="3">
        <f t="shared" ca="1" si="15"/>
        <v>0.68372357519000537</v>
      </c>
      <c r="W202">
        <f t="shared" ca="1" si="16"/>
        <v>1</v>
      </c>
      <c r="X202">
        <f ca="1">+SUM(W$2:W202)/COUNT(W$2:W202)</f>
        <v>0.53233830845771146</v>
      </c>
      <c r="Y202">
        <f ca="1">+_xlfn.NORM.DIST(X202,$U202,$I$18/SQRT(COUNT(X$2:X202)),1)</f>
        <v>0.38175779991819941</v>
      </c>
    </row>
    <row r="203" spans="1:25" x14ac:dyDescent="0.3">
      <c r="A203">
        <v>202</v>
      </c>
      <c r="B203">
        <v>0.26540000000000002</v>
      </c>
      <c r="C203">
        <v>5.2900000000000003E-2</v>
      </c>
      <c r="D203">
        <v>0.31830000000000003</v>
      </c>
      <c r="E203">
        <v>0</v>
      </c>
      <c r="G203" s="3">
        <f>+SUM(E$2:E203)/COUNT(E$2:E203)</f>
        <v>0.50990099009900991</v>
      </c>
      <c r="H203" s="3">
        <f t="shared" si="14"/>
        <v>0.61</v>
      </c>
      <c r="I203" s="3">
        <f t="shared" si="12"/>
        <v>0.53855689999999989</v>
      </c>
      <c r="K203">
        <f>+_xlfn.NORM.DIST(G203,U203,$I$18/SQRT(COUNT($G$2:G203)),1)</f>
        <v>0.19674820582468117</v>
      </c>
      <c r="L203">
        <f t="shared" si="13"/>
        <v>0.82262501691589562</v>
      </c>
      <c r="U203" s="3">
        <f>+AVERAGE(B$2:B203)+0.5*AVERAGE(C$2:C203)</f>
        <v>0.54267514851485132</v>
      </c>
      <c r="V203" s="3">
        <f t="shared" ca="1" si="15"/>
        <v>0.47374238469817387</v>
      </c>
      <c r="W203">
        <f t="shared" ca="1" si="16"/>
        <v>0</v>
      </c>
      <c r="X203">
        <f ca="1">+SUM(W$2:W203)/COUNT(W$2:W203)</f>
        <v>0.52970297029702973</v>
      </c>
      <c r="Y203">
        <f ca="1">+_xlfn.NORM.DIST(X203,$U203,$I$18/SQRT(COUNT(X$2:X203)),1)</f>
        <v>0.36778031562766422</v>
      </c>
    </row>
    <row r="204" spans="1:25" x14ac:dyDescent="0.3">
      <c r="A204">
        <v>203</v>
      </c>
      <c r="B204">
        <v>0.98080000000000001</v>
      </c>
      <c r="C204">
        <v>0</v>
      </c>
      <c r="D204">
        <v>0.98080000000000001</v>
      </c>
      <c r="E204">
        <v>1</v>
      </c>
      <c r="G204" s="3">
        <f>+SUM(E$2:E204)/COUNT(E$2:E204)</f>
        <v>0.51231527093596063</v>
      </c>
      <c r="H204" s="3">
        <f t="shared" si="14"/>
        <v>0.63</v>
      </c>
      <c r="I204" s="3">
        <f t="shared" si="12"/>
        <v>0.55649689999999996</v>
      </c>
      <c r="K204">
        <f>+_xlfn.NORM.DIST(G204,U204,$I$18/SQRT(COUNT($G$2:G204)),1)</f>
        <v>0.19801830521021485</v>
      </c>
      <c r="L204">
        <f t="shared" si="13"/>
        <v>0.82947655232356676</v>
      </c>
      <c r="U204" s="3">
        <f>+AVERAGE(B$2:B204)+0.5*AVERAGE(C$2:C204)</f>
        <v>0.54483339901477834</v>
      </c>
      <c r="V204" s="3">
        <f t="shared" ca="1" si="15"/>
        <v>0.25706783919322218</v>
      </c>
      <c r="W204">
        <f t="shared" ca="1" si="16"/>
        <v>1</v>
      </c>
      <c r="X204">
        <f ca="1">+SUM(W$2:W204)/COUNT(W$2:W204)</f>
        <v>0.53201970443349755</v>
      </c>
      <c r="Y204">
        <f ca="1">+_xlfn.NORM.DIST(X204,$U204,$I$18/SQRT(COUNT(X$2:X204)),1)</f>
        <v>0.36902508243124521</v>
      </c>
    </row>
    <row r="205" spans="1:25" x14ac:dyDescent="0.3">
      <c r="A205">
        <v>204</v>
      </c>
      <c r="B205">
        <v>0.41970000000000002</v>
      </c>
      <c r="C205">
        <v>4.7999999999999996E-3</v>
      </c>
      <c r="D205">
        <v>0.42450000000000004</v>
      </c>
      <c r="E205">
        <v>1</v>
      </c>
      <c r="G205" s="3">
        <f>+SUM(E$2:E205)/COUNT(E$2:E205)</f>
        <v>0.51470588235294112</v>
      </c>
      <c r="H205" s="3">
        <f t="shared" si="14"/>
        <v>0.65</v>
      </c>
      <c r="I205" s="3">
        <f t="shared" si="12"/>
        <v>0.56124889999999972</v>
      </c>
      <c r="K205">
        <f>+_xlfn.NORM.DIST(G205,U205,$I$18/SQRT(COUNT($G$2:G205)),1)</f>
        <v>0.21990347387438147</v>
      </c>
      <c r="L205">
        <f t="shared" si="13"/>
        <v>0.87484748987983241</v>
      </c>
      <c r="U205" s="3">
        <f>+AVERAGE(B$2:B205)+0.5*AVERAGE(C$2:C205)</f>
        <v>0.5442317647058823</v>
      </c>
      <c r="V205" s="3">
        <f t="shared" ca="1" si="15"/>
        <v>0.68239936673079682</v>
      </c>
      <c r="W205">
        <f t="shared" ca="1" si="16"/>
        <v>0</v>
      </c>
      <c r="X205">
        <f ca="1">+SUM(W$2:W205)/COUNT(W$2:W205)</f>
        <v>0.52941176470588236</v>
      </c>
      <c r="Y205">
        <f ca="1">+_xlfn.NORM.DIST(X205,$U205,$I$18/SQRT(COUNT(X$2:X205)),1)</f>
        <v>0.34909959191956941</v>
      </c>
    </row>
    <row r="206" spans="1:25" x14ac:dyDescent="0.3">
      <c r="A206">
        <v>205</v>
      </c>
      <c r="B206">
        <v>0.54810000000000003</v>
      </c>
      <c r="C206">
        <v>1.4200000000000001E-2</v>
      </c>
      <c r="D206">
        <v>0.56230000000000002</v>
      </c>
      <c r="E206">
        <v>1</v>
      </c>
      <c r="G206" s="3">
        <f>+SUM(E$2:E206)/COUNT(E$2:E206)</f>
        <v>0.51707317073170733</v>
      </c>
      <c r="H206" s="3">
        <f t="shared" si="14"/>
        <v>0.65</v>
      </c>
      <c r="I206" s="3">
        <f t="shared" si="12"/>
        <v>0.5541708999999998</v>
      </c>
      <c r="K206">
        <f>+_xlfn.NORM.DIST(G206,U206,$I$18/SQRT(COUNT($G$2:G206)),1)</f>
        <v>0.23769893505433148</v>
      </c>
      <c r="L206">
        <f t="shared" si="13"/>
        <v>0.89275094439014113</v>
      </c>
      <c r="U206" s="3">
        <f>+AVERAGE(B$2:B206)+0.5*AVERAGE(C$2:C206)</f>
        <v>0.54428526829268287</v>
      </c>
      <c r="V206" s="3">
        <f t="shared" ca="1" si="15"/>
        <v>0.98749841794395588</v>
      </c>
      <c r="W206">
        <f t="shared" ca="1" si="16"/>
        <v>0</v>
      </c>
      <c r="X206">
        <f ca="1">+SUM(W$2:W206)/COUNT(W$2:W206)</f>
        <v>0.52682926829268295</v>
      </c>
      <c r="Y206">
        <f ca="1">+_xlfn.NORM.DIST(X206,$U206,$I$18/SQRT(COUNT(X$2:X206)),1)</f>
        <v>0.32353397264806116</v>
      </c>
    </row>
    <row r="207" spans="1:25" x14ac:dyDescent="0.3">
      <c r="A207">
        <v>206</v>
      </c>
      <c r="B207">
        <v>0.35389999999999999</v>
      </c>
      <c r="C207">
        <v>4.3E-3</v>
      </c>
      <c r="D207">
        <v>0.35820000000000002</v>
      </c>
      <c r="E207">
        <v>0</v>
      </c>
      <c r="G207" s="3">
        <f>+SUM(E$2:E207)/COUNT(E$2:E207)</f>
        <v>0.5145631067961165</v>
      </c>
      <c r="H207" s="3">
        <f t="shared" si="14"/>
        <v>0.63</v>
      </c>
      <c r="I207" s="3">
        <f t="shared" si="12"/>
        <v>0.54947689999999982</v>
      </c>
      <c r="K207">
        <f>+_xlfn.NORM.DIST(G207,U207,$I$18/SQRT(COUNT($G$2:G207)),1)</f>
        <v>0.22439532921108504</v>
      </c>
      <c r="L207">
        <f t="shared" si="13"/>
        <v>0.85153281852568341</v>
      </c>
      <c r="U207" s="3">
        <f>+AVERAGE(B$2:B207)+0.5*AVERAGE(C$2:C207)</f>
        <v>0.54337150485436891</v>
      </c>
      <c r="V207" s="3">
        <f t="shared" ca="1" si="15"/>
        <v>0.81519297363503285</v>
      </c>
      <c r="W207">
        <f t="shared" ca="1" si="16"/>
        <v>0</v>
      </c>
      <c r="X207">
        <f ca="1">+SUM(W$2:W207)/COUNT(W$2:W207)</f>
        <v>0.52427184466019416</v>
      </c>
      <c r="Y207">
        <f ca="1">+_xlfn.NORM.DIST(X207,$U207,$I$18/SQRT(COUNT(X$2:X207)),1)</f>
        <v>0.30777404079070664</v>
      </c>
    </row>
    <row r="208" spans="1:25" x14ac:dyDescent="0.3">
      <c r="A208">
        <v>207</v>
      </c>
      <c r="B208">
        <v>0.50680000000000003</v>
      </c>
      <c r="C208">
        <v>5.3E-3</v>
      </c>
      <c r="D208">
        <v>0.5121</v>
      </c>
      <c r="E208">
        <v>1</v>
      </c>
      <c r="G208" s="3">
        <f>+SUM(E$2:E208)/COUNT(E$2:E208)</f>
        <v>0.51690821256038644</v>
      </c>
      <c r="H208" s="3">
        <f t="shared" si="14"/>
        <v>0.63</v>
      </c>
      <c r="I208" s="3">
        <f t="shared" si="12"/>
        <v>0.54224289999999986</v>
      </c>
      <c r="K208">
        <f>+_xlfn.NORM.DIST(G208,U208,$I$18/SQRT(COUNT($G$2:G208)),1)</f>
        <v>0.2441099823692186</v>
      </c>
      <c r="L208">
        <f t="shared" si="13"/>
        <v>0.87217511745921628</v>
      </c>
      <c r="U208" s="3">
        <f>+AVERAGE(B$2:B208)+0.5*AVERAGE(C$2:C208)</f>
        <v>0.54320763285024154</v>
      </c>
      <c r="V208" s="3">
        <f t="shared" ca="1" si="15"/>
        <v>2.2930610682882602E-2</v>
      </c>
      <c r="W208">
        <f t="shared" ca="1" si="16"/>
        <v>1</v>
      </c>
      <c r="X208">
        <f ca="1">+SUM(W$2:W208)/COUNT(W$2:W208)</f>
        <v>0.52657004830917875</v>
      </c>
      <c r="Y208">
        <f ca="1">+_xlfn.NORM.DIST(X208,$U208,$I$18/SQRT(COUNT(X$2:X208)),1)</f>
        <v>0.33051296172567368</v>
      </c>
    </row>
    <row r="209" spans="1:25" x14ac:dyDescent="0.3">
      <c r="A209">
        <v>208</v>
      </c>
      <c r="B209">
        <v>0.48249999999999998</v>
      </c>
      <c r="C209">
        <v>5.0000000000000001E-3</v>
      </c>
      <c r="D209">
        <v>0.48749999999999999</v>
      </c>
      <c r="E209">
        <v>1</v>
      </c>
      <c r="G209" s="3">
        <f>+SUM(E$2:E209)/COUNT(E$2:E209)</f>
        <v>0.51923076923076927</v>
      </c>
      <c r="H209" s="3">
        <f t="shared" si="14"/>
        <v>0.65</v>
      </c>
      <c r="I209" s="3">
        <f t="shared" si="12"/>
        <v>0.53897589999999984</v>
      </c>
      <c r="K209">
        <f>+_xlfn.NORM.DIST(G209,U209,$I$18/SQRT(COUNT($G$2:G209)),1)</f>
        <v>0.26563742715716332</v>
      </c>
      <c r="L209">
        <f t="shared" si="13"/>
        <v>0.92479928217281138</v>
      </c>
      <c r="U209" s="3">
        <f>+AVERAGE(B$2:B209)+0.5*AVERAGE(C$2:C209)</f>
        <v>0.54292778846153844</v>
      </c>
      <c r="V209" s="3">
        <f t="shared" ca="1" si="15"/>
        <v>0.79364116375371085</v>
      </c>
      <c r="W209">
        <f t="shared" ca="1" si="16"/>
        <v>0</v>
      </c>
      <c r="X209">
        <f ca="1">+SUM(W$2:W209)/COUNT(W$2:W209)</f>
        <v>0.52403846153846156</v>
      </c>
      <c r="Y209">
        <f ca="1">+_xlfn.NORM.DIST(X209,$U209,$I$18/SQRT(COUNT(X$2:X209)),1)</f>
        <v>0.3088739281041164</v>
      </c>
    </row>
    <row r="210" spans="1:25" x14ac:dyDescent="0.3">
      <c r="A210">
        <v>209</v>
      </c>
      <c r="B210">
        <v>0.19089999999999999</v>
      </c>
      <c r="C210">
        <v>5.1000000000000004E-3</v>
      </c>
      <c r="D210">
        <v>0.19599999999999998</v>
      </c>
      <c r="E210">
        <v>0</v>
      </c>
      <c r="G210" s="3">
        <f>+SUM(E$2:E210)/COUNT(E$2:E210)</f>
        <v>0.51674641148325362</v>
      </c>
      <c r="H210" s="3">
        <f t="shared" si="14"/>
        <v>0.63</v>
      </c>
      <c r="I210" s="3">
        <f t="shared" si="12"/>
        <v>0.53152089999999996</v>
      </c>
      <c r="K210">
        <f>+_xlfn.NORM.DIST(G210,U210,$I$18/SQRT(COUNT($G$2:G210)),1)</f>
        <v>0.25814526349820144</v>
      </c>
      <c r="L210">
        <f t="shared" si="13"/>
        <v>0.89895459068192962</v>
      </c>
      <c r="U210" s="3">
        <f>+AVERAGE(B$2:B210)+0.5*AVERAGE(C$2:C210)</f>
        <v>0.54125564593301434</v>
      </c>
      <c r="V210" s="3">
        <f t="shared" ca="1" si="15"/>
        <v>0.82566642200129914</v>
      </c>
      <c r="W210">
        <f t="shared" ca="1" si="16"/>
        <v>0</v>
      </c>
      <c r="X210">
        <f ca="1">+SUM(W$2:W210)/COUNT(W$2:W210)</f>
        <v>0.52153110047846885</v>
      </c>
      <c r="Y210">
        <f ca="1">+_xlfn.NORM.DIST(X210,$U210,$I$18/SQRT(COUNT(X$2:X210)),1)</f>
        <v>0.3007091900494282</v>
      </c>
    </row>
    <row r="211" spans="1:25" x14ac:dyDescent="0.3">
      <c r="A211">
        <v>210</v>
      </c>
      <c r="B211">
        <v>0.95450000000000002</v>
      </c>
      <c r="C211">
        <v>0</v>
      </c>
      <c r="D211">
        <v>0.95450000000000002</v>
      </c>
      <c r="E211">
        <v>1</v>
      </c>
      <c r="G211" s="3">
        <f>+SUM(E$2:E211)/COUNT(E$2:E211)</f>
        <v>0.51904761904761909</v>
      </c>
      <c r="H211" s="3">
        <f t="shared" si="14"/>
        <v>0.63</v>
      </c>
      <c r="I211" s="3">
        <f t="shared" si="12"/>
        <v>0.54065889999999983</v>
      </c>
      <c r="K211">
        <f>+_xlfn.NORM.DIST(G211,U211,$I$18/SQRT(COUNT($G$2:G211)),1)</f>
        <v>0.26050960540431156</v>
      </c>
      <c r="L211">
        <f t="shared" si="13"/>
        <v>0.87641512833674096</v>
      </c>
      <c r="U211" s="3">
        <f>+AVERAGE(B$2:B211)+0.5*AVERAGE(C$2:C211)</f>
        <v>0.54322347619047617</v>
      </c>
      <c r="V211" s="3">
        <f t="shared" ca="1" si="15"/>
        <v>0.57734300178050058</v>
      </c>
      <c r="W211">
        <f t="shared" ca="1" si="16"/>
        <v>1</v>
      </c>
      <c r="X211">
        <f ca="1">+SUM(W$2:W211)/COUNT(W$2:W211)</f>
        <v>0.52380952380952384</v>
      </c>
      <c r="Y211">
        <f ca="1">+_xlfn.NORM.DIST(X211,$U211,$I$18/SQRT(COUNT(X$2:X211)),1)</f>
        <v>0.30314898015733271</v>
      </c>
    </row>
    <row r="212" spans="1:25" x14ac:dyDescent="0.3">
      <c r="A212">
        <v>211</v>
      </c>
      <c r="B212">
        <v>0.28770000000000001</v>
      </c>
      <c r="C212">
        <v>4.1000000000000003E-3</v>
      </c>
      <c r="D212">
        <v>0.2918</v>
      </c>
      <c r="E212">
        <v>0</v>
      </c>
      <c r="G212" s="3">
        <f>+SUM(E$2:E212)/COUNT(E$2:E212)</f>
        <v>0.51658767772511849</v>
      </c>
      <c r="H212" s="3">
        <f t="shared" si="14"/>
        <v>0.63</v>
      </c>
      <c r="I212" s="3">
        <f t="shared" si="12"/>
        <v>0.54645389999999994</v>
      </c>
      <c r="K212">
        <f>+_xlfn.NORM.DIST(G212,U212,$I$18/SQRT(COUNT($G$2:G212)),1)</f>
        <v>0.24926867071801984</v>
      </c>
      <c r="L212">
        <f t="shared" si="13"/>
        <v>0.86041539700550351</v>
      </c>
      <c r="U212" s="3">
        <f>+AVERAGE(B$2:B212)+0.5*AVERAGE(C$2:C212)</f>
        <v>0.54202218009478675</v>
      </c>
      <c r="V212" s="3">
        <f t="shared" ca="1" si="15"/>
        <v>0.91804435766436276</v>
      </c>
      <c r="W212">
        <f t="shared" ca="1" si="16"/>
        <v>0</v>
      </c>
      <c r="X212">
        <f ca="1">+SUM(W$2:W212)/COUNT(W$2:W212)</f>
        <v>0.52132701421800953</v>
      </c>
      <c r="Y212">
        <f ca="1">+_xlfn.NORM.DIST(X212,$U212,$I$18/SQRT(COUNT(X$2:X212)),1)</f>
        <v>0.29092558124731133</v>
      </c>
    </row>
    <row r="213" spans="1:25" x14ac:dyDescent="0.3">
      <c r="A213">
        <v>212</v>
      </c>
      <c r="B213">
        <v>0.95240000000000002</v>
      </c>
      <c r="C213">
        <v>0</v>
      </c>
      <c r="D213">
        <v>0.95240000000000002</v>
      </c>
      <c r="E213">
        <v>1</v>
      </c>
      <c r="G213" s="3">
        <f>+SUM(E$2:E213)/COUNT(E$2:E213)</f>
        <v>0.51886792452830188</v>
      </c>
      <c r="H213" s="3">
        <f t="shared" si="14"/>
        <v>0.63</v>
      </c>
      <c r="I213" s="3">
        <f t="shared" si="12"/>
        <v>0.55452989999999991</v>
      </c>
      <c r="K213">
        <f>+_xlfn.NORM.DIST(G213,U213,$I$18/SQRT(COUNT($G$2:G213)),1)</f>
        <v>0.25168198593247326</v>
      </c>
      <c r="L213">
        <f t="shared" si="13"/>
        <v>0.83585837624487724</v>
      </c>
      <c r="U213" s="3">
        <f>+AVERAGE(B$2:B213)+0.5*AVERAGE(C$2:C213)</f>
        <v>0.54395792452830194</v>
      </c>
      <c r="V213" s="3">
        <f t="shared" ca="1" si="15"/>
        <v>0.6333451370863209</v>
      </c>
      <c r="W213">
        <f t="shared" ca="1" si="16"/>
        <v>1</v>
      </c>
      <c r="X213">
        <f ca="1">+SUM(W$2:W213)/COUNT(W$2:W213)</f>
        <v>0.52358490566037741</v>
      </c>
      <c r="Y213">
        <f ca="1">+_xlfn.NORM.DIST(X213,$U213,$I$18/SQRT(COUNT(X$2:X213)),1)</f>
        <v>0.29342935425211736</v>
      </c>
    </row>
    <row r="214" spans="1:25" x14ac:dyDescent="0.3">
      <c r="A214">
        <v>213</v>
      </c>
      <c r="B214">
        <v>0.33939999999999998</v>
      </c>
      <c r="C214">
        <v>1.21E-2</v>
      </c>
      <c r="D214">
        <v>0.35149999999999998</v>
      </c>
      <c r="E214">
        <v>0</v>
      </c>
      <c r="G214" s="3">
        <f>+SUM(E$2:E214)/COUNT(E$2:E214)</f>
        <v>0.51643192488262912</v>
      </c>
      <c r="H214" s="3">
        <f t="shared" si="14"/>
        <v>0.61</v>
      </c>
      <c r="I214" s="3">
        <f t="shared" si="12"/>
        <v>0.5494448999999999</v>
      </c>
      <c r="K214">
        <f>+_xlfn.NORM.DIST(G214,U214,$I$18/SQRT(COUNT($G$2:G214)),1)</f>
        <v>0.23854423694043031</v>
      </c>
      <c r="L214">
        <f t="shared" si="13"/>
        <v>0.78359171151677953</v>
      </c>
      <c r="U214" s="3">
        <f>+AVERAGE(B$2:B214)+0.5*AVERAGE(C$2:C214)</f>
        <v>0.54302596244131451</v>
      </c>
      <c r="V214" s="3">
        <f t="shared" ca="1" si="15"/>
        <v>0.18077502223405373</v>
      </c>
      <c r="W214">
        <f t="shared" ca="1" si="16"/>
        <v>1</v>
      </c>
      <c r="X214">
        <f ca="1">+SUM(W$2:W214)/COUNT(W$2:W214)</f>
        <v>0.5258215962441315</v>
      </c>
      <c r="Y214">
        <f ca="1">+_xlfn.NORM.DIST(X214,$U214,$I$18/SQRT(COUNT(X$2:X214)),1)</f>
        <v>0.32277255792473625</v>
      </c>
    </row>
    <row r="215" spans="1:25" x14ac:dyDescent="0.3">
      <c r="A215">
        <v>214</v>
      </c>
      <c r="B215">
        <v>0.80959999999999999</v>
      </c>
      <c r="C215">
        <v>7.1000000000000004E-3</v>
      </c>
      <c r="D215">
        <v>0.81669999999999998</v>
      </c>
      <c r="E215">
        <v>1</v>
      </c>
      <c r="G215" s="3">
        <f>+SUM(E$2:E215)/COUNT(E$2:E215)</f>
        <v>0.51869158878504673</v>
      </c>
      <c r="H215" s="3">
        <f t="shared" si="14"/>
        <v>0.61</v>
      </c>
      <c r="I215" s="3">
        <f t="shared" si="12"/>
        <v>0.55560989999999988</v>
      </c>
      <c r="K215">
        <f>+_xlfn.NORM.DIST(G215,U215,$I$18/SQRT(COUNT($G$2:G215)),1)</f>
        <v>0.24637796970849202</v>
      </c>
      <c r="L215">
        <f t="shared" si="13"/>
        <v>0.75944695289372877</v>
      </c>
      <c r="U215" s="3">
        <f>+AVERAGE(B$2:B215)+0.5*AVERAGE(C$2:C215)</f>
        <v>0.54428822429906532</v>
      </c>
      <c r="V215" s="3">
        <f t="shared" ca="1" si="15"/>
        <v>0.4733525937037647</v>
      </c>
      <c r="W215">
        <f t="shared" ca="1" si="16"/>
        <v>1</v>
      </c>
      <c r="X215">
        <f ca="1">+SUM(W$2:W215)/COUNT(W$2:W215)</f>
        <v>0.5280373831775701</v>
      </c>
      <c r="Y215">
        <f ca="1">+_xlfn.NORM.DIST(X215,$U215,$I$18/SQRT(COUNT(X$2:X215)),1)</f>
        <v>0.3316048941811327</v>
      </c>
    </row>
    <row r="216" spans="1:25" x14ac:dyDescent="0.3">
      <c r="A216">
        <v>215</v>
      </c>
      <c r="B216">
        <v>0.84040000000000004</v>
      </c>
      <c r="C216">
        <v>7.5800000000000006E-2</v>
      </c>
      <c r="D216">
        <v>0.91620000000000001</v>
      </c>
      <c r="E216">
        <v>1</v>
      </c>
      <c r="G216" s="3">
        <f>+SUM(E$2:E216)/COUNT(E$2:E216)</f>
        <v>0.52093023255813953</v>
      </c>
      <c r="H216" s="3">
        <f t="shared" si="14"/>
        <v>0.61</v>
      </c>
      <c r="I216" s="3">
        <f t="shared" si="12"/>
        <v>0.55499389999999993</v>
      </c>
      <c r="K216">
        <f>+_xlfn.NORM.DIST(G216,U216,$I$18/SQRT(COUNT($G$2:G216)),1)</f>
        <v>0.25170600263693665</v>
      </c>
      <c r="L216">
        <f t="shared" si="13"/>
        <v>0.76192357803661226</v>
      </c>
      <c r="U216" s="3">
        <f>+AVERAGE(B$2:B216)+0.5*AVERAGE(C$2:C216)</f>
        <v>0.54584176744186053</v>
      </c>
      <c r="V216" s="3">
        <f t="shared" ca="1" si="15"/>
        <v>0.7863351674907767</v>
      </c>
      <c r="W216">
        <f t="shared" ca="1" si="16"/>
        <v>1</v>
      </c>
      <c r="X216">
        <f ca="1">+SUM(W$2:W216)/COUNT(W$2:W216)</f>
        <v>0.53023255813953485</v>
      </c>
      <c r="Y216">
        <f ca="1">+_xlfn.NORM.DIST(X216,$U216,$I$18/SQRT(COUNT(X$2:X216)),1)</f>
        <v>0.33751022452220947</v>
      </c>
    </row>
    <row r="217" spans="1:25" x14ac:dyDescent="0.3">
      <c r="A217">
        <v>216</v>
      </c>
      <c r="B217">
        <v>0.77980000000000005</v>
      </c>
      <c r="C217">
        <v>0</v>
      </c>
      <c r="D217">
        <v>0.77980000000000005</v>
      </c>
      <c r="E217">
        <v>0</v>
      </c>
      <c r="G217" s="3">
        <f>+SUM(E$2:E217)/COUNT(E$2:E217)</f>
        <v>0.51851851851851849</v>
      </c>
      <c r="H217" s="3">
        <f t="shared" si="14"/>
        <v>0.61</v>
      </c>
      <c r="I217" s="3">
        <f t="shared" si="12"/>
        <v>0.56310289999999985</v>
      </c>
      <c r="K217">
        <f>+_xlfn.NORM.DIST(G217,U217,$I$18/SQRT(COUNT($G$2:G217)),1)</f>
        <v>0.22220247223150769</v>
      </c>
      <c r="L217">
        <f t="shared" si="13"/>
        <v>0.72822931639208588</v>
      </c>
      <c r="U217" s="3">
        <f>+AVERAGE(B$2:B217)+0.5*AVERAGE(C$2:C217)</f>
        <v>0.54692490740740729</v>
      </c>
      <c r="V217" s="3">
        <f t="shared" ca="1" si="15"/>
        <v>0.89446504958511008</v>
      </c>
      <c r="W217">
        <f t="shared" ca="1" si="16"/>
        <v>0</v>
      </c>
      <c r="X217">
        <f ca="1">+SUM(W$2:W217)/COUNT(W$2:W217)</f>
        <v>0.52777777777777779</v>
      </c>
      <c r="Y217">
        <f ca="1">+_xlfn.NORM.DIST(X217,$U217,$I$18/SQRT(COUNT(X$2:X217)),1)</f>
        <v>0.30310464289994932</v>
      </c>
    </row>
    <row r="218" spans="1:25" x14ac:dyDescent="0.3">
      <c r="A218">
        <v>217</v>
      </c>
      <c r="B218">
        <v>0.19359999999999999</v>
      </c>
      <c r="C218">
        <v>3.7000000000000002E-3</v>
      </c>
      <c r="D218">
        <v>0.1973</v>
      </c>
      <c r="E218">
        <v>1</v>
      </c>
      <c r="G218" s="3">
        <f>+SUM(E$2:E218)/COUNT(E$2:E218)</f>
        <v>0.52073732718894006</v>
      </c>
      <c r="H218" s="3">
        <f t="shared" si="14"/>
        <v>0.62</v>
      </c>
      <c r="I218" s="3">
        <f t="shared" si="12"/>
        <v>0.55083989999999994</v>
      </c>
      <c r="K218">
        <f>+_xlfn.NORM.DIST(G218,U218,$I$18/SQRT(COUNT($G$2:G218)),1)</f>
        <v>0.2536773187068978</v>
      </c>
      <c r="L218">
        <f t="shared" si="13"/>
        <v>0.81483171944063137</v>
      </c>
      <c r="U218" s="3">
        <f>+AVERAGE(B$2:B218)+0.5*AVERAGE(C$2:C218)</f>
        <v>0.54530520737327182</v>
      </c>
      <c r="V218" s="3">
        <f t="shared" ca="1" si="15"/>
        <v>0.40123941973492283</v>
      </c>
      <c r="W218">
        <f t="shared" ca="1" si="16"/>
        <v>0</v>
      </c>
      <c r="X218">
        <f ca="1">+SUM(W$2:W218)/COUNT(W$2:W218)</f>
        <v>0.52534562211981561</v>
      </c>
      <c r="Y218">
        <f ca="1">+_xlfn.NORM.DIST(X218,$U218,$I$18/SQRT(COUNT(X$2:X218)),1)</f>
        <v>0.29507871585175927</v>
      </c>
    </row>
    <row r="219" spans="1:25" x14ac:dyDescent="0.3">
      <c r="A219">
        <v>218</v>
      </c>
      <c r="B219">
        <v>0.80700000000000005</v>
      </c>
      <c r="C219">
        <v>4.4999999999999997E-3</v>
      </c>
      <c r="D219">
        <v>0.8115</v>
      </c>
      <c r="E219">
        <v>1</v>
      </c>
      <c r="G219" s="3">
        <f>+SUM(E$2:E219)/COUNT(E$2:E219)</f>
        <v>0.52293577981651373</v>
      </c>
      <c r="H219" s="3">
        <f t="shared" si="14"/>
        <v>0.62</v>
      </c>
      <c r="I219" s="3">
        <f t="shared" si="12"/>
        <v>0.55618289999999992</v>
      </c>
      <c r="K219">
        <f>+_xlfn.NORM.DIST(G219,U219,$I$18/SQRT(COUNT($G$2:G219)),1)</f>
        <v>0.26181042237302549</v>
      </c>
      <c r="L219">
        <f t="shared" si="13"/>
        <v>0.79577780905740925</v>
      </c>
      <c r="U219" s="3">
        <f>+AVERAGE(B$2:B219)+0.5*AVERAGE(C$2:C219)</f>
        <v>0.54651596330275232</v>
      </c>
      <c r="V219" s="3">
        <f t="shared" ca="1" si="15"/>
        <v>0.19238716772206566</v>
      </c>
      <c r="W219">
        <f t="shared" ca="1" si="16"/>
        <v>1</v>
      </c>
      <c r="X219">
        <f ca="1">+SUM(W$2:W219)/COUNT(W$2:W219)</f>
        <v>0.52752293577981646</v>
      </c>
      <c r="Y219">
        <f ca="1">+_xlfn.NORM.DIST(X219,$U219,$I$18/SQRT(COUNT(X$2:X219)),1)</f>
        <v>0.30372912978690914</v>
      </c>
    </row>
    <row r="220" spans="1:25" x14ac:dyDescent="0.3">
      <c r="A220">
        <v>219</v>
      </c>
      <c r="B220">
        <v>0.47489999999999999</v>
      </c>
      <c r="C220">
        <v>8.6999999999999994E-3</v>
      </c>
      <c r="D220">
        <v>0.48359999999999997</v>
      </c>
      <c r="E220">
        <v>1</v>
      </c>
      <c r="G220" s="3">
        <f>+SUM(E$2:E220)/COUNT(E$2:E220)</f>
        <v>0.52511415525114158</v>
      </c>
      <c r="H220" s="3">
        <f t="shared" si="14"/>
        <v>0.64</v>
      </c>
      <c r="I220" s="3">
        <f t="shared" si="12"/>
        <v>0.55730290000000005</v>
      </c>
      <c r="K220">
        <f>+_xlfn.NORM.DIST(G220,U220,$I$18/SQRT(COUNT($G$2:G220)),1)</f>
        <v>0.28371012518898669</v>
      </c>
      <c r="L220">
        <f t="shared" si="13"/>
        <v>0.85795806094016824</v>
      </c>
      <c r="U220" s="3">
        <f>+AVERAGE(B$2:B220)+0.5*AVERAGE(C$2:C220)</f>
        <v>0.54620881278538813</v>
      </c>
      <c r="V220" s="3">
        <f t="shared" ca="1" si="15"/>
        <v>0.26158309126443702</v>
      </c>
      <c r="W220">
        <f t="shared" ca="1" si="16"/>
        <v>1</v>
      </c>
      <c r="X220">
        <f ca="1">+SUM(W$2:W220)/COUNT(W$2:W220)</f>
        <v>0.52968036529680362</v>
      </c>
      <c r="Y220">
        <f ca="1">+_xlfn.NORM.DIST(X220,$U220,$I$18/SQRT(COUNT(X$2:X220)),1)</f>
        <v>0.32705148943164175</v>
      </c>
    </row>
    <row r="221" spans="1:25" x14ac:dyDescent="0.3">
      <c r="A221">
        <v>220</v>
      </c>
      <c r="B221">
        <v>0.44409999999999999</v>
      </c>
      <c r="C221">
        <v>3.8E-3</v>
      </c>
      <c r="D221">
        <v>0.44790000000000002</v>
      </c>
      <c r="E221">
        <v>0</v>
      </c>
      <c r="G221" s="3">
        <f>+SUM(E$2:E221)/COUNT(E$2:E221)</f>
        <v>0.52272727272727271</v>
      </c>
      <c r="H221" s="3">
        <f t="shared" si="14"/>
        <v>0.64</v>
      </c>
      <c r="I221" s="3">
        <f t="shared" si="12"/>
        <v>0.55751590000000006</v>
      </c>
      <c r="K221">
        <f>+_xlfn.NORM.DIST(G221,U221,$I$18/SQRT(COUNT($G$2:G221)),1)</f>
        <v>0.26577671315752827</v>
      </c>
      <c r="L221">
        <f t="shared" si="13"/>
        <v>0.85733698874913311</v>
      </c>
      <c r="U221" s="3">
        <f>+AVERAGE(B$2:B221)+0.5*AVERAGE(C$2:C221)</f>
        <v>0.54575331818181816</v>
      </c>
      <c r="V221" s="3">
        <f t="shared" ca="1" si="15"/>
        <v>0.58991848607115827</v>
      </c>
      <c r="W221">
        <f t="shared" ca="1" si="16"/>
        <v>0</v>
      </c>
      <c r="X221">
        <f ca="1">+SUM(W$2:W221)/COUNT(W$2:W221)</f>
        <v>0.52727272727272723</v>
      </c>
      <c r="Y221">
        <f ca="1">+_xlfn.NORM.DIST(X221,$U221,$I$18/SQRT(COUNT(X$2:X221)),1)</f>
        <v>0.3077870762998981</v>
      </c>
    </row>
    <row r="222" spans="1:25" x14ac:dyDescent="0.3">
      <c r="A222">
        <v>221</v>
      </c>
      <c r="B222">
        <v>0.44330000000000003</v>
      </c>
      <c r="C222">
        <v>6.8700000000000002E-3</v>
      </c>
      <c r="D222">
        <v>0.45017000000000001</v>
      </c>
      <c r="E222">
        <v>0</v>
      </c>
      <c r="G222" s="3">
        <f>+SUM(E$2:E222)/COUNT(E$2:E222)</f>
        <v>0.52036199095022628</v>
      </c>
      <c r="H222" s="3">
        <f t="shared" si="14"/>
        <v>0.62</v>
      </c>
      <c r="I222" s="3">
        <f t="shared" si="12"/>
        <v>0.54736060000000009</v>
      </c>
      <c r="K222">
        <f>+_xlfn.NORM.DIST(G222,U222,$I$18/SQRT(COUNT($G$2:G222)),1)</f>
        <v>0.24848408551763024</v>
      </c>
      <c r="L222">
        <f t="shared" si="13"/>
        <v>0.82662479181157311</v>
      </c>
      <c r="U222" s="3">
        <f>+AVERAGE(B$2:B222)+0.5*AVERAGE(C$2:C222)</f>
        <v>0.54530527149321262</v>
      </c>
      <c r="V222" s="3">
        <f t="shared" ca="1" si="15"/>
        <v>0.12584891831179501</v>
      </c>
      <c r="W222">
        <f t="shared" ca="1" si="16"/>
        <v>1</v>
      </c>
      <c r="X222">
        <f ca="1">+SUM(W$2:W222)/COUNT(W$2:W222)</f>
        <v>0.52941176470588236</v>
      </c>
      <c r="Y222">
        <f ca="1">+_xlfn.NORM.DIST(X222,$U222,$I$18/SQRT(COUNT(X$2:X222)),1)</f>
        <v>0.33257281046084231</v>
      </c>
    </row>
    <row r="223" spans="1:25" x14ac:dyDescent="0.3">
      <c r="A223">
        <v>222</v>
      </c>
      <c r="B223">
        <v>0.45979999999999999</v>
      </c>
      <c r="C223">
        <v>5.0000000000000001E-3</v>
      </c>
      <c r="D223">
        <v>0.46479999999999999</v>
      </c>
      <c r="E223">
        <v>1</v>
      </c>
      <c r="G223" s="3">
        <f>+SUM(E$2:E223)/COUNT(E$2:E223)</f>
        <v>0.52252252252252251</v>
      </c>
      <c r="H223" s="3">
        <f t="shared" si="14"/>
        <v>0.62</v>
      </c>
      <c r="I223" s="3">
        <f t="shared" si="12"/>
        <v>0.55449760000000003</v>
      </c>
      <c r="K223">
        <f>+_xlfn.NORM.DIST(G223,U223,$I$18/SQRT(COUNT($G$2:G223)),1)</f>
        <v>0.27039192261478817</v>
      </c>
      <c r="L223">
        <f t="shared" si="13"/>
        <v>0.8019102687645383</v>
      </c>
      <c r="U223" s="3">
        <f>+AVERAGE(B$2:B223)+0.5*AVERAGE(C$2:C223)</f>
        <v>0.5449313738738738</v>
      </c>
      <c r="V223" s="3">
        <f t="shared" ca="1" si="15"/>
        <v>0.52487509019611456</v>
      </c>
      <c r="W223">
        <f t="shared" ca="1" si="16"/>
        <v>0</v>
      </c>
      <c r="X223">
        <f ca="1">+SUM(W$2:W223)/COUNT(W$2:W223)</f>
        <v>0.52702702702702697</v>
      </c>
      <c r="Y223">
        <f ca="1">+_xlfn.NORM.DIST(X223,$U223,$I$18/SQRT(COUNT(X$2:X223)),1)</f>
        <v>0.31253343621298996</v>
      </c>
    </row>
    <row r="224" spans="1:25" x14ac:dyDescent="0.3">
      <c r="A224">
        <v>223</v>
      </c>
      <c r="B224">
        <v>0.82420000000000004</v>
      </c>
      <c r="C224">
        <v>5.1999999999999998E-3</v>
      </c>
      <c r="D224">
        <v>0.82940000000000003</v>
      </c>
      <c r="E224">
        <v>1</v>
      </c>
      <c r="G224" s="3">
        <f>+SUM(E$2:E224)/COUNT(E$2:E224)</f>
        <v>0.5246636771300448</v>
      </c>
      <c r="H224" s="3">
        <f t="shared" si="14"/>
        <v>0.64</v>
      </c>
      <c r="I224" s="3">
        <f t="shared" si="12"/>
        <v>0.56778060000000008</v>
      </c>
      <c r="K224">
        <f>+_xlfn.NORM.DIST(G224,U224,$I$18/SQRT(COUNT($G$2:G224)),1)</f>
        <v>0.27792771192010757</v>
      </c>
      <c r="L224">
        <f t="shared" si="13"/>
        <v>0.8252271298322752</v>
      </c>
      <c r="U224" s="3">
        <f>+AVERAGE(B$2:B224)+0.5*AVERAGE(C$2:C224)</f>
        <v>0.54619535874439473</v>
      </c>
      <c r="V224" s="3">
        <f t="shared" ca="1" si="15"/>
        <v>0.8976075963393142</v>
      </c>
      <c r="W224">
        <f t="shared" ca="1" si="16"/>
        <v>0</v>
      </c>
      <c r="X224">
        <f ca="1">+SUM(W$2:W224)/COUNT(W$2:W224)</f>
        <v>0.5246636771300448</v>
      </c>
      <c r="Y224">
        <f ca="1">+_xlfn.NORM.DIST(X224,$U224,$I$18/SQRT(COUNT(X$2:X224)),1)</f>
        <v>0.27792771192010757</v>
      </c>
    </row>
    <row r="225" spans="1:25" x14ac:dyDescent="0.3">
      <c r="A225">
        <v>224</v>
      </c>
      <c r="B225">
        <v>0.44419999999999998</v>
      </c>
      <c r="C225">
        <v>3.8E-3</v>
      </c>
      <c r="D225">
        <v>0.44800000000000001</v>
      </c>
      <c r="E225">
        <v>1</v>
      </c>
      <c r="G225" s="3">
        <f>+SUM(E$2:E225)/COUNT(E$2:E225)</f>
        <v>0.5267857142857143</v>
      </c>
      <c r="H225" s="3">
        <f t="shared" si="14"/>
        <v>0.64</v>
      </c>
      <c r="I225" s="3">
        <f t="shared" si="12"/>
        <v>0.55862060000000002</v>
      </c>
      <c r="K225">
        <f>+_xlfn.NORM.DIST(G225,U225,$I$18/SQRT(COUNT($G$2:G225)),1)</f>
        <v>0.30156756594059775</v>
      </c>
      <c r="L225">
        <f t="shared" si="13"/>
        <v>0.8540864408703488</v>
      </c>
      <c r="U225" s="3">
        <f>+AVERAGE(B$2:B225)+0.5*AVERAGE(C$2:C225)</f>
        <v>0.54574850446428569</v>
      </c>
      <c r="V225" s="3">
        <f t="shared" ca="1" si="15"/>
        <v>0.60521276718848704</v>
      </c>
      <c r="W225">
        <f t="shared" ca="1" si="16"/>
        <v>0</v>
      </c>
      <c r="X225">
        <f ca="1">+SUM(W$2:W225)/COUNT(W$2:W225)</f>
        <v>0.5223214285714286</v>
      </c>
      <c r="Y225">
        <f ca="1">+_xlfn.NORM.DIST(X225,$U225,$I$18/SQRT(COUNT(X$2:X225)),1)</f>
        <v>0.26034135995629615</v>
      </c>
    </row>
    <row r="226" spans="1:25" x14ac:dyDescent="0.3">
      <c r="A226">
        <v>225</v>
      </c>
      <c r="B226">
        <v>0.53339999999999999</v>
      </c>
      <c r="C226">
        <v>3.8E-3</v>
      </c>
      <c r="D226">
        <v>0.53720000000000001</v>
      </c>
      <c r="E226">
        <v>1</v>
      </c>
      <c r="G226" s="3">
        <f>+SUM(E$2:E226)/COUNT(E$2:E226)</f>
        <v>0.52888888888888885</v>
      </c>
      <c r="H226" s="3">
        <f t="shared" si="14"/>
        <v>0.64</v>
      </c>
      <c r="I226" s="3">
        <f t="shared" si="12"/>
        <v>0.56451860000000009</v>
      </c>
      <c r="K226">
        <f>+_xlfn.NORM.DIST(G226,U226,$I$18/SQRT(COUNT($G$2:G226)),1)</f>
        <v>0.32204430962034908</v>
      </c>
      <c r="L226">
        <f t="shared" si="13"/>
        <v>0.8358945851392624</v>
      </c>
      <c r="U226" s="3">
        <f>+AVERAGE(B$2:B226)+0.5*AVERAGE(C$2:C226)</f>
        <v>0.54570206666666665</v>
      </c>
      <c r="V226" s="3">
        <f t="shared" ca="1" si="15"/>
        <v>0.14687375410537695</v>
      </c>
      <c r="W226">
        <f t="shared" ca="1" si="16"/>
        <v>1</v>
      </c>
      <c r="X226">
        <f ca="1">+SUM(W$2:W226)/COUNT(W$2:W226)</f>
        <v>0.52444444444444449</v>
      </c>
      <c r="Y226">
        <f ca="1">+_xlfn.NORM.DIST(X226,$U226,$I$18/SQRT(COUNT(X$2:X226)),1)</f>
        <v>0.27957195653222144</v>
      </c>
    </row>
    <row r="227" spans="1:25" x14ac:dyDescent="0.3">
      <c r="A227">
        <v>226</v>
      </c>
      <c r="B227">
        <v>0.83230000000000004</v>
      </c>
      <c r="C227">
        <v>0</v>
      </c>
      <c r="D227">
        <v>0.83230000000000004</v>
      </c>
      <c r="E227">
        <v>1</v>
      </c>
      <c r="G227" s="3">
        <f>+SUM(E$2:E227)/COUNT(E$2:E227)</f>
        <v>0.53097345132743368</v>
      </c>
      <c r="H227" s="3">
        <f t="shared" si="14"/>
        <v>0.64</v>
      </c>
      <c r="I227" s="3">
        <f t="shared" si="12"/>
        <v>0.5666806000000002</v>
      </c>
      <c r="K227">
        <f>+_xlfn.NORM.DIST(G227,U227,$I$18/SQRT(COUNT($G$2:G227)),1)</f>
        <v>0.3297759938844157</v>
      </c>
      <c r="L227">
        <f t="shared" si="13"/>
        <v>0.8288725411781569</v>
      </c>
      <c r="U227" s="3">
        <f>+AVERAGE(B$2:B227)+0.5*AVERAGE(C$2:C227)</f>
        <v>0.54697019911504419</v>
      </c>
      <c r="V227" s="3">
        <f t="shared" ca="1" si="15"/>
        <v>0.46478465932626101</v>
      </c>
      <c r="W227">
        <f t="shared" ca="1" si="16"/>
        <v>1</v>
      </c>
      <c r="X227">
        <f ca="1">+SUM(W$2:W227)/COUNT(W$2:W227)</f>
        <v>0.52654867256637172</v>
      </c>
      <c r="Y227">
        <f ca="1">+_xlfn.NORM.DIST(X227,$U227,$I$18/SQRT(COUNT(X$2:X227)),1)</f>
        <v>0.28692685159130293</v>
      </c>
    </row>
    <row r="228" spans="1:25" x14ac:dyDescent="0.3">
      <c r="A228">
        <v>227</v>
      </c>
      <c r="B228">
        <v>0.66890000000000005</v>
      </c>
      <c r="C228">
        <v>8.3999999999999995E-3</v>
      </c>
      <c r="D228">
        <v>0.67730000000000001</v>
      </c>
      <c r="E228">
        <v>1</v>
      </c>
      <c r="G228" s="3">
        <f>+SUM(E$2:E228)/COUNT(E$2:E228)</f>
        <v>0.53303964757709255</v>
      </c>
      <c r="H228" s="3">
        <f t="shared" si="14"/>
        <v>0.64</v>
      </c>
      <c r="I228" s="3">
        <f t="shared" si="12"/>
        <v>0.57386860000000006</v>
      </c>
      <c r="K228">
        <f>+_xlfn.NORM.DIST(G228,U228,$I$18/SQRT(COUNT($G$2:G228)),1)</f>
        <v>0.34464661175631445</v>
      </c>
      <c r="L228">
        <f t="shared" si="13"/>
        <v>0.80417027443290223</v>
      </c>
      <c r="U228" s="3">
        <f>+AVERAGE(B$2:B228)+0.5*AVERAGE(C$2:C228)</f>
        <v>0.54752583700440527</v>
      </c>
      <c r="V228" s="3">
        <f t="shared" ca="1" si="15"/>
        <v>0.28775179796822525</v>
      </c>
      <c r="W228">
        <f t="shared" ca="1" si="16"/>
        <v>1</v>
      </c>
      <c r="X228">
        <f ca="1">+SUM(W$2:W228)/COUNT(W$2:W228)</f>
        <v>0.52863436123348018</v>
      </c>
      <c r="Y228">
        <f ca="1">+_xlfn.NORM.DIST(X228,$U228,$I$18/SQRT(COUNT(X$2:X228)),1)</f>
        <v>0.30104443900494571</v>
      </c>
    </row>
    <row r="229" spans="1:25" x14ac:dyDescent="0.3">
      <c r="A229">
        <v>228</v>
      </c>
      <c r="B229">
        <v>0.67579999999999996</v>
      </c>
      <c r="C229">
        <v>0</v>
      </c>
      <c r="D229">
        <v>0.67579999999999996</v>
      </c>
      <c r="E229">
        <v>0</v>
      </c>
      <c r="G229" s="3">
        <f>+SUM(E$2:E229)/COUNT(E$2:E229)</f>
        <v>0.5307017543859649</v>
      </c>
      <c r="H229" s="3">
        <f t="shared" si="14"/>
        <v>0.64</v>
      </c>
      <c r="I229" s="3">
        <f t="shared" si="12"/>
        <v>0.57881360000000015</v>
      </c>
      <c r="K229">
        <f>+_xlfn.NORM.DIST(G229,U229,$I$18/SQRT(COUNT($G$2:G229)),1)</f>
        <v>0.31528557516407912</v>
      </c>
      <c r="L229">
        <f t="shared" si="13"/>
        <v>0.78598240931987184</v>
      </c>
      <c r="U229" s="3">
        <f>+AVERAGE(B$2:B229)+0.5*AVERAGE(C$2:C229)</f>
        <v>0.54808844298245607</v>
      </c>
      <c r="V229" s="3">
        <f t="shared" ca="1" si="15"/>
        <v>0.95466341937345578</v>
      </c>
      <c r="W229">
        <f t="shared" ca="1" si="16"/>
        <v>0</v>
      </c>
      <c r="X229">
        <f ca="1">+SUM(W$2:W229)/COUNT(W$2:W229)</f>
        <v>0.52631578947368418</v>
      </c>
      <c r="Y229">
        <f ca="1">+_xlfn.NORM.DIST(X229,$U229,$I$18/SQRT(COUNT(X$2:X229)),1)</f>
        <v>0.27350695156875254</v>
      </c>
    </row>
    <row r="230" spans="1:25" x14ac:dyDescent="0.3">
      <c r="A230">
        <v>229</v>
      </c>
      <c r="B230">
        <v>0.52529999999999999</v>
      </c>
      <c r="C230">
        <v>0</v>
      </c>
      <c r="D230">
        <v>0.52529999999999999</v>
      </c>
      <c r="E230">
        <v>0</v>
      </c>
      <c r="G230" s="3">
        <f>+SUM(E$2:E230)/COUNT(E$2:E230)</f>
        <v>0.52838427947598254</v>
      </c>
      <c r="H230" s="3">
        <f t="shared" si="14"/>
        <v>0.62</v>
      </c>
      <c r="I230" s="3">
        <f t="shared" si="12"/>
        <v>0.57902660000000017</v>
      </c>
      <c r="K230">
        <f>+_xlfn.NORM.DIST(G230,U230,$I$18/SQRT(COUNT($G$2:G230)),1)</f>
        <v>0.29340630021710001</v>
      </c>
      <c r="L230">
        <f t="shared" si="13"/>
        <v>0.70219904859779159</v>
      </c>
      <c r="U230" s="3">
        <f>+AVERAGE(B$2:B230)+0.5*AVERAGE(C$2:C230)</f>
        <v>0.54798893013100436</v>
      </c>
      <c r="V230" s="3">
        <f t="shared" ca="1" si="15"/>
        <v>0.82694195496844647</v>
      </c>
      <c r="W230">
        <f t="shared" ca="1" si="16"/>
        <v>0</v>
      </c>
      <c r="X230">
        <f ca="1">+SUM(W$2:W230)/COUNT(W$2:W230)</f>
        <v>0.5240174672489083</v>
      </c>
      <c r="Y230">
        <f ca="1">+_xlfn.NORM.DIST(X230,$U230,$I$18/SQRT(COUNT(X$2:X230)),1)</f>
        <v>0.25318094643482592</v>
      </c>
    </row>
    <row r="231" spans="1:25" x14ac:dyDescent="0.3">
      <c r="A231">
        <v>230</v>
      </c>
      <c r="B231">
        <v>0.75149999999999995</v>
      </c>
      <c r="C231">
        <v>0</v>
      </c>
      <c r="D231">
        <v>0.75149999999999995</v>
      </c>
      <c r="E231">
        <v>0</v>
      </c>
      <c r="G231" s="3">
        <f>+SUM(E$2:E231)/COUNT(E$2:E231)</f>
        <v>0.52608695652173909</v>
      </c>
      <c r="H231" s="3">
        <f t="shared" si="14"/>
        <v>0.6</v>
      </c>
      <c r="I231" s="3">
        <f t="shared" si="12"/>
        <v>0.58151760000000008</v>
      </c>
      <c r="K231">
        <f>+_xlfn.NORM.DIST(G231,U231,$I$18/SQRT(COUNT($G$2:G231)),1)</f>
        <v>0.26335017622510504</v>
      </c>
      <c r="L231">
        <f t="shared" si="13"/>
        <v>0.59460454274965391</v>
      </c>
      <c r="U231" s="3">
        <f>+AVERAGE(B$2:B231)+0.5*AVERAGE(C$2:C231)</f>
        <v>0.54887376086956519</v>
      </c>
      <c r="V231" s="3">
        <f t="shared" ca="1" si="15"/>
        <v>0.59341602401071314</v>
      </c>
      <c r="W231">
        <f t="shared" ca="1" si="16"/>
        <v>1</v>
      </c>
      <c r="X231">
        <f ca="1">+SUM(W$2:W231)/COUNT(W$2:W231)</f>
        <v>0.52608695652173909</v>
      </c>
      <c r="Y231">
        <f ca="1">+_xlfn.NORM.DIST(X231,$U231,$I$18/SQRT(COUNT(X$2:X231)),1)</f>
        <v>0.26335017622510504</v>
      </c>
    </row>
    <row r="232" spans="1:25" x14ac:dyDescent="0.3">
      <c r="A232">
        <v>231</v>
      </c>
      <c r="B232">
        <v>0.45500000000000002</v>
      </c>
      <c r="C232">
        <v>4.5999999999999999E-3</v>
      </c>
      <c r="D232">
        <v>0.45960000000000001</v>
      </c>
      <c r="E232">
        <v>1</v>
      </c>
      <c r="G232" s="3">
        <f>+SUM(E$2:E232)/COUNT(E$2:E232)</f>
        <v>0.52813852813852813</v>
      </c>
      <c r="H232" s="3">
        <f t="shared" si="14"/>
        <v>0.6</v>
      </c>
      <c r="I232" s="3">
        <f t="shared" si="12"/>
        <v>0.57508760000000003</v>
      </c>
      <c r="K232">
        <f>+_xlfn.NORM.DIST(G232,U232,$I$18/SQRT(COUNT($G$2:G232)),1)</f>
        <v>0.2856054317609461</v>
      </c>
      <c r="L232">
        <f t="shared" si="13"/>
        <v>0.62653678982364314</v>
      </c>
      <c r="U232" s="3">
        <f>+AVERAGE(B$2:B232)+0.5*AVERAGE(C$2:C232)</f>
        <v>0.54847733766233764</v>
      </c>
      <c r="V232" s="3">
        <f t="shared" ca="1" si="15"/>
        <v>0.50878809310431927</v>
      </c>
      <c r="W232">
        <f t="shared" ca="1" si="16"/>
        <v>0</v>
      </c>
      <c r="X232">
        <f ca="1">+SUM(W$2:W232)/COUNT(W$2:W232)</f>
        <v>0.52380952380952384</v>
      </c>
      <c r="Y232">
        <f ca="1">+_xlfn.NORM.DIST(X232,$U232,$I$18/SQRT(COUNT(X$2:X232)),1)</f>
        <v>0.24610552625281312</v>
      </c>
    </row>
    <row r="233" spans="1:25" x14ac:dyDescent="0.3">
      <c r="A233">
        <v>232</v>
      </c>
      <c r="B233">
        <v>0.29249999999999998</v>
      </c>
      <c r="C233">
        <v>7.6E-3</v>
      </c>
      <c r="D233">
        <v>0.30009999999999998</v>
      </c>
      <c r="E233">
        <v>1</v>
      </c>
      <c r="G233" s="3">
        <f>+SUM(E$2:E233)/COUNT(E$2:E233)</f>
        <v>0.53017241379310343</v>
      </c>
      <c r="H233" s="3">
        <f t="shared" si="14"/>
        <v>0.6</v>
      </c>
      <c r="I233" s="3">
        <f t="shared" si="12"/>
        <v>0.56960959999999994</v>
      </c>
      <c r="K233">
        <f>+_xlfn.NORM.DIST(G233,U233,$I$18/SQRT(COUNT($G$2:G233)),1)</f>
        <v>0.31546605322737065</v>
      </c>
      <c r="L233">
        <f t="shared" si="13"/>
        <v>0.65308110831084709</v>
      </c>
      <c r="U233" s="3">
        <f>+AVERAGE(B$2:B233)+0.5*AVERAGE(C$2:C233)</f>
        <v>0.54739036637931038</v>
      </c>
      <c r="V233" s="3">
        <f t="shared" ca="1" si="15"/>
        <v>4.8127689812066721E-2</v>
      </c>
      <c r="W233">
        <f t="shared" ca="1" si="16"/>
        <v>1</v>
      </c>
      <c r="X233">
        <f ca="1">+SUM(W$2:W233)/COUNT(W$2:W233)</f>
        <v>0.52586206896551724</v>
      </c>
      <c r="Y233">
        <f ca="1">+_xlfn.NORM.DIST(X233,$U233,$I$18/SQRT(COUNT(X$2:X233)),1)</f>
        <v>0.27402571957329047</v>
      </c>
    </row>
    <row r="234" spans="1:25" x14ac:dyDescent="0.3">
      <c r="A234">
        <v>233</v>
      </c>
      <c r="B234">
        <v>0.51400000000000001</v>
      </c>
      <c r="C234">
        <v>4.7000000000000002E-3</v>
      </c>
      <c r="D234">
        <v>0.51870000000000005</v>
      </c>
      <c r="E234">
        <v>0</v>
      </c>
      <c r="G234" s="3">
        <f>+SUM(E$2:E234)/COUNT(E$2:E234)</f>
        <v>0.52789699570815452</v>
      </c>
      <c r="H234" s="3">
        <f t="shared" si="14"/>
        <v>0.57999999999999996</v>
      </c>
      <c r="I234" s="3">
        <f t="shared" si="12"/>
        <v>0.56656760000000006</v>
      </c>
      <c r="K234">
        <f>+_xlfn.NORM.DIST(G234,U234,$I$18/SQRT(COUNT($G$2:G234)),1)</f>
        <v>0.29413323074451475</v>
      </c>
      <c r="L234">
        <f t="shared" si="13"/>
        <v>0.56906423261344485</v>
      </c>
      <c r="U234" s="3">
        <f>+AVERAGE(B$2:B234)+0.5*AVERAGE(C$2:C234)</f>
        <v>0.54725714592274677</v>
      </c>
      <c r="V234" s="3">
        <f t="shared" ca="1" si="15"/>
        <v>0.22818947920728794</v>
      </c>
      <c r="W234">
        <f t="shared" ca="1" si="16"/>
        <v>1</v>
      </c>
      <c r="X234">
        <f ca="1">+SUM(W$2:W234)/COUNT(W$2:W234)</f>
        <v>0.52789699570815452</v>
      </c>
      <c r="Y234">
        <f ca="1">+_xlfn.NORM.DIST(X234,$U234,$I$18/SQRT(COUNT(X$2:X234)),1)</f>
        <v>0.29413323074451475</v>
      </c>
    </row>
    <row r="235" spans="1:25" x14ac:dyDescent="0.3">
      <c r="A235">
        <v>234</v>
      </c>
      <c r="B235">
        <v>0.46100000000000002</v>
      </c>
      <c r="C235">
        <v>3.8999999999999998E-3</v>
      </c>
      <c r="D235">
        <v>0.46490000000000004</v>
      </c>
      <c r="E235">
        <v>0</v>
      </c>
      <c r="G235" s="3">
        <f>+SUM(E$2:E235)/COUNT(E$2:E235)</f>
        <v>0.52564102564102566</v>
      </c>
      <c r="H235" s="3">
        <f t="shared" si="14"/>
        <v>0.56000000000000005</v>
      </c>
      <c r="I235" s="3">
        <f t="shared" si="12"/>
        <v>0.55865559999999992</v>
      </c>
      <c r="K235">
        <f>+_xlfn.NORM.DIST(G235,U235,$I$18/SQRT(COUNT($G$2:G235)),1)</f>
        <v>0.27571082822287962</v>
      </c>
      <c r="L235">
        <f t="shared" si="13"/>
        <v>0.50694693068417607</v>
      </c>
      <c r="U235" s="3">
        <f>+AVERAGE(B$2:B235)+0.5*AVERAGE(C$2:C235)</f>
        <v>0.54689685897435891</v>
      </c>
      <c r="V235" s="3">
        <f t="shared" ca="1" si="15"/>
        <v>0.86458824636380127</v>
      </c>
      <c r="W235">
        <f t="shared" ca="1" si="16"/>
        <v>0</v>
      </c>
      <c r="X235">
        <f ca="1">+SUM(W$2:W235)/COUNT(W$2:W235)</f>
        <v>0.52564102564102566</v>
      </c>
      <c r="Y235">
        <f ca="1">+_xlfn.NORM.DIST(X235,$U235,$I$18/SQRT(COUNT(X$2:X235)),1)</f>
        <v>0.27571082822287962</v>
      </c>
    </row>
    <row r="236" spans="1:25" x14ac:dyDescent="0.3">
      <c r="A236">
        <v>235</v>
      </c>
      <c r="B236">
        <v>0.74250000000000005</v>
      </c>
      <c r="C236">
        <v>1.17E-2</v>
      </c>
      <c r="D236">
        <v>0.75420000000000009</v>
      </c>
      <c r="E236">
        <v>1</v>
      </c>
      <c r="G236" s="3">
        <f>+SUM(E$2:E236)/COUNT(E$2:E236)</f>
        <v>0.52765957446808509</v>
      </c>
      <c r="H236" s="3">
        <f t="shared" si="14"/>
        <v>0.56000000000000005</v>
      </c>
      <c r="I236" s="3">
        <f t="shared" si="12"/>
        <v>0.5687336999999999</v>
      </c>
      <c r="K236">
        <f>+_xlfn.NORM.DIST(G236,U236,$I$18/SQRT(COUNT($G$2:G236)),1)</f>
        <v>0.28627803268821489</v>
      </c>
      <c r="L236">
        <f t="shared" si="13"/>
        <v>0.45496407300909741</v>
      </c>
      <c r="U236" s="3">
        <f>+AVERAGE(B$2:B236)+0.5*AVERAGE(C$2:C236)</f>
        <v>0.54775410638297872</v>
      </c>
      <c r="V236" s="3">
        <f t="shared" ca="1" si="15"/>
        <v>0.35230117930860927</v>
      </c>
      <c r="W236">
        <f t="shared" ca="1" si="16"/>
        <v>1</v>
      </c>
      <c r="X236">
        <f ca="1">+SUM(W$2:W236)/COUNT(W$2:W236)</f>
        <v>0.52765957446808509</v>
      </c>
      <c r="Y236">
        <f ca="1">+_xlfn.NORM.DIST(X236,$U236,$I$18/SQRT(COUNT(X$2:X236)),1)</f>
        <v>0.28627803268821489</v>
      </c>
    </row>
    <row r="237" spans="1:25" x14ac:dyDescent="0.3">
      <c r="A237">
        <v>236</v>
      </c>
      <c r="B237">
        <v>0.65200000000000002</v>
      </c>
      <c r="C237">
        <v>4.1999999999999997E-3</v>
      </c>
      <c r="D237">
        <v>0.65620000000000001</v>
      </c>
      <c r="E237">
        <v>1</v>
      </c>
      <c r="G237" s="3">
        <f>+SUM(E$2:E237)/COUNT(E$2:E237)</f>
        <v>0.52966101694915257</v>
      </c>
      <c r="H237" s="3">
        <f t="shared" si="14"/>
        <v>0.56000000000000005</v>
      </c>
      <c r="I237" s="3">
        <f t="shared" si="12"/>
        <v>0.5654517</v>
      </c>
      <c r="K237">
        <f>+_xlfn.NORM.DIST(G237,U237,$I$18/SQRT(COUNT($G$2:G237)),1)</f>
        <v>0.30088812778824825</v>
      </c>
      <c r="L237">
        <f t="shared" si="13"/>
        <v>0.47185135274646434</v>
      </c>
      <c r="U237" s="3">
        <f>+AVERAGE(B$2:B237)+0.5*AVERAGE(C$2:C237)</f>
        <v>0.54820472457627112</v>
      </c>
      <c r="V237" s="3">
        <f t="shared" ca="1" si="15"/>
        <v>0.38830633697563333</v>
      </c>
      <c r="W237">
        <f t="shared" ca="1" si="16"/>
        <v>1</v>
      </c>
      <c r="X237">
        <f ca="1">+SUM(W$2:W237)/COUNT(W$2:W237)</f>
        <v>0.52966101694915257</v>
      </c>
      <c r="Y237">
        <f ca="1">+_xlfn.NORM.DIST(X237,$U237,$I$18/SQRT(COUNT(X$2:X237)),1)</f>
        <v>0.30088812778824825</v>
      </c>
    </row>
    <row r="238" spans="1:25" x14ac:dyDescent="0.3">
      <c r="A238">
        <v>237</v>
      </c>
      <c r="B238">
        <v>8.6900000000000005E-2</v>
      </c>
      <c r="C238">
        <v>0</v>
      </c>
      <c r="D238">
        <v>8.6900000000000005E-2</v>
      </c>
      <c r="E238">
        <v>0</v>
      </c>
      <c r="G238" s="3">
        <f>+SUM(E$2:E238)/COUNT(E$2:E238)</f>
        <v>0.52742616033755274</v>
      </c>
      <c r="H238" s="3">
        <f t="shared" si="14"/>
        <v>0.56000000000000005</v>
      </c>
      <c r="I238" s="3">
        <f t="shared" si="12"/>
        <v>0.55848469999999995</v>
      </c>
      <c r="K238">
        <f>+_xlfn.NORM.DIST(G238,U238,$I$18/SQRT(COUNT($G$2:G238)),1)</f>
        <v>0.297679539429903</v>
      </c>
      <c r="L238">
        <f t="shared" si="13"/>
        <v>0.50782991684631029</v>
      </c>
      <c r="U238" s="3">
        <f>+AVERAGE(B$2:B238)+0.5*AVERAGE(C$2:C238)</f>
        <v>0.54625829113924051</v>
      </c>
      <c r="V238" s="3">
        <f t="shared" ca="1" si="15"/>
        <v>2.0118101414767775E-4</v>
      </c>
      <c r="W238">
        <f t="shared" ca="1" si="16"/>
        <v>1</v>
      </c>
      <c r="X238">
        <f ca="1">+SUM(W$2:W238)/COUNT(W$2:W238)</f>
        <v>0.53164556962025311</v>
      </c>
      <c r="Y238">
        <f ca="1">+_xlfn.NORM.DIST(X238,$U238,$I$18/SQRT(COUNT(X$2:X238)),1)</f>
        <v>0.34013514725895161</v>
      </c>
    </row>
    <row r="239" spans="1:25" x14ac:dyDescent="0.3">
      <c r="A239">
        <v>238</v>
      </c>
      <c r="B239">
        <v>0.68640000000000001</v>
      </c>
      <c r="C239">
        <v>4.5100000000000001E-2</v>
      </c>
      <c r="D239">
        <v>0.73150000000000004</v>
      </c>
      <c r="E239">
        <v>1</v>
      </c>
      <c r="G239" s="3">
        <f>+SUM(E$2:E239)/COUNT(E$2:E239)</f>
        <v>0.52941176470588236</v>
      </c>
      <c r="H239" s="3">
        <f t="shared" si="14"/>
        <v>0.57999999999999996</v>
      </c>
      <c r="I239" s="3">
        <f t="shared" si="12"/>
        <v>0.56884469999999998</v>
      </c>
      <c r="K239">
        <f>+_xlfn.NORM.DIST(G239,U239,$I$18/SQRT(COUNT($G$2:G239)),1)</f>
        <v>0.31015554093315373</v>
      </c>
      <c r="L239">
        <f t="shared" si="13"/>
        <v>0.55744582576661061</v>
      </c>
      <c r="U239" s="3">
        <f>+AVERAGE(B$2:B239)+0.5*AVERAGE(C$2:C239)</f>
        <v>0.54694186974789916</v>
      </c>
      <c r="V239" s="3">
        <f t="shared" ca="1" si="15"/>
        <v>0.45227962296258184</v>
      </c>
      <c r="W239">
        <f t="shared" ca="1" si="16"/>
        <v>1</v>
      </c>
      <c r="X239">
        <f ca="1">+SUM(W$2:W239)/COUNT(W$2:W239)</f>
        <v>0.53361344537815125</v>
      </c>
      <c r="Y239">
        <f ca="1">+_xlfn.NORM.DIST(X239,$U239,$I$18/SQRT(COUNT(X$2:X239)),1)</f>
        <v>0.3532102028647261</v>
      </c>
    </row>
    <row r="240" spans="1:25" x14ac:dyDescent="0.3">
      <c r="A240">
        <v>239</v>
      </c>
      <c r="B240">
        <v>0.70109999999999995</v>
      </c>
      <c r="C240">
        <v>7.5399999999999995E-2</v>
      </c>
      <c r="D240">
        <v>0.77649999999999997</v>
      </c>
      <c r="E240">
        <v>1</v>
      </c>
      <c r="G240" s="3">
        <f>+SUM(E$2:E240)/COUNT(E$2:E240)</f>
        <v>0.53138075313807531</v>
      </c>
      <c r="H240" s="3">
        <f t="shared" si="14"/>
        <v>0.57999999999999996</v>
      </c>
      <c r="I240" s="3">
        <f t="shared" si="12"/>
        <v>0.56430269999999993</v>
      </c>
      <c r="K240">
        <f>+_xlfn.NORM.DIST(G240,U240,$I$18/SQRT(COUNT($G$2:G240)),1)</f>
        <v>0.32153108025523391</v>
      </c>
      <c r="L240">
        <f t="shared" si="13"/>
        <v>0.5805614170721034</v>
      </c>
      <c r="U240" s="3">
        <f>+AVERAGE(B$2:B240)+0.5*AVERAGE(C$2:C240)</f>
        <v>0.54774462343096231</v>
      </c>
      <c r="V240" s="3">
        <f t="shared" ca="1" si="15"/>
        <v>0.1008718940235781</v>
      </c>
      <c r="W240">
        <f t="shared" ca="1" si="16"/>
        <v>1</v>
      </c>
      <c r="X240">
        <f ca="1">+SUM(W$2:W240)/COUNT(W$2:W240)</f>
        <v>0.53556485355648531</v>
      </c>
      <c r="Y240">
        <f ca="1">+_xlfn.NORM.DIST(X240,$U240,$I$18/SQRT(COUNT(X$2:X240)),1)</f>
        <v>0.36507397330971869</v>
      </c>
    </row>
    <row r="241" spans="1:25" x14ac:dyDescent="0.3">
      <c r="A241">
        <v>240</v>
      </c>
      <c r="B241">
        <v>0.69189999999999996</v>
      </c>
      <c r="C241">
        <v>0</v>
      </c>
      <c r="D241">
        <v>0.69189999999999996</v>
      </c>
      <c r="E241">
        <v>1</v>
      </c>
      <c r="G241" s="3">
        <f>+SUM(E$2:E241)/COUNT(E$2:E241)</f>
        <v>0.53333333333333333</v>
      </c>
      <c r="H241" s="3">
        <f t="shared" si="14"/>
        <v>0.6</v>
      </c>
      <c r="I241" s="3">
        <f t="shared" si="12"/>
        <v>0.57674769999999997</v>
      </c>
      <c r="K241">
        <f>+_xlfn.NORM.DIST(G241,U241,$I$18/SQRT(COUNT($G$2:G241)),1)</f>
        <v>0.33504530530388377</v>
      </c>
      <c r="L241">
        <f t="shared" si="13"/>
        <v>0.61836564602865551</v>
      </c>
      <c r="U241" s="3">
        <f>+AVERAGE(B$2:B241)+0.5*AVERAGE(C$2:C241)</f>
        <v>0.5483452708333334</v>
      </c>
      <c r="V241" s="3">
        <f t="shared" ca="1" si="15"/>
        <v>0.33309959805464373</v>
      </c>
      <c r="W241">
        <f t="shared" ca="1" si="16"/>
        <v>1</v>
      </c>
      <c r="X241">
        <f ca="1">+SUM(W$2:W241)/COUNT(W$2:W241)</f>
        <v>0.53749999999999998</v>
      </c>
      <c r="Y241">
        <f ca="1">+_xlfn.NORM.DIST(X241,$U241,$I$18/SQRT(COUNT(X$2:X241)),1)</f>
        <v>0.37912568722719336</v>
      </c>
    </row>
    <row r="242" spans="1:25" x14ac:dyDescent="0.3">
      <c r="A242">
        <v>241</v>
      </c>
      <c r="B242">
        <v>0.23580000000000001</v>
      </c>
      <c r="C242">
        <v>4.6600000000000003E-2</v>
      </c>
      <c r="D242">
        <v>0.28239999999999998</v>
      </c>
      <c r="E242">
        <v>1</v>
      </c>
      <c r="G242" s="3">
        <f>+SUM(E$2:E242)/COUNT(E$2:E242)</f>
        <v>0.53526970954356845</v>
      </c>
      <c r="H242" s="3">
        <f t="shared" si="14"/>
        <v>0.6</v>
      </c>
      <c r="I242" s="3">
        <f t="shared" si="12"/>
        <v>0.56556569999999995</v>
      </c>
      <c r="K242">
        <f>+_xlfn.NORM.DIST(G242,U242,$I$18/SQRT(COUNT($G$2:G242)),1)</f>
        <v>0.36778992555121826</v>
      </c>
      <c r="L242">
        <f t="shared" si="13"/>
        <v>0.67221352317229444</v>
      </c>
      <c r="U242" s="3">
        <f>+AVERAGE(B$2:B242)+0.5*AVERAGE(C$2:C242)</f>
        <v>0.54714508298755193</v>
      </c>
      <c r="V242" s="3">
        <f t="shared" ca="1" si="15"/>
        <v>0.20904988785590806</v>
      </c>
      <c r="W242">
        <f t="shared" ca="1" si="16"/>
        <v>1</v>
      </c>
      <c r="X242">
        <f ca="1">+SUM(W$2:W242)/COUNT(W$2:W242)</f>
        <v>0.53941908713692943</v>
      </c>
      <c r="Y242">
        <f ca="1">+_xlfn.NORM.DIST(X242,$U242,$I$18/SQRT(COUNT(X$2:X242)),1)</f>
        <v>0.41304761921759403</v>
      </c>
    </row>
    <row r="243" spans="1:25" x14ac:dyDescent="0.3">
      <c r="A243">
        <v>242</v>
      </c>
      <c r="B243">
        <v>0.95450000000000002</v>
      </c>
      <c r="C243">
        <v>0</v>
      </c>
      <c r="D243">
        <v>0.95450000000000002</v>
      </c>
      <c r="E243">
        <v>1</v>
      </c>
      <c r="G243" s="3">
        <f>+SUM(E$2:E243)/COUNT(E$2:E243)</f>
        <v>0.53719008264462809</v>
      </c>
      <c r="H243" s="3">
        <f t="shared" si="14"/>
        <v>0.62</v>
      </c>
      <c r="I243" s="3">
        <f t="shared" si="12"/>
        <v>0.57566569999999995</v>
      </c>
      <c r="K243">
        <f>+_xlfn.NORM.DIST(G243,U243,$I$18/SQRT(COUNT($G$2:G243)),1)</f>
        <v>0.37007446795806176</v>
      </c>
      <c r="L243">
        <f t="shared" si="13"/>
        <v>0.71710747897480809</v>
      </c>
      <c r="U243" s="3">
        <f>+AVERAGE(B$2:B243)+0.5*AVERAGE(C$2:C243)</f>
        <v>0.54882836776859512</v>
      </c>
      <c r="V243" s="3">
        <f t="shared" ca="1" si="15"/>
        <v>0.32490705373189088</v>
      </c>
      <c r="W243">
        <f t="shared" ca="1" si="16"/>
        <v>1</v>
      </c>
      <c r="X243">
        <f ca="1">+SUM(W$2:W243)/COUNT(W$2:W243)</f>
        <v>0.54132231404958675</v>
      </c>
      <c r="Y243">
        <f ca="1">+_xlfn.NORM.DIST(X243,$U243,$I$18/SQRT(COUNT(X$2:X243)),1)</f>
        <v>0.41531253732754159</v>
      </c>
    </row>
    <row r="244" spans="1:25" x14ac:dyDescent="0.3">
      <c r="A244">
        <v>243</v>
      </c>
      <c r="B244">
        <v>0.73719999999999997</v>
      </c>
      <c r="C244">
        <v>2.6800000000000001E-2</v>
      </c>
      <c r="D244">
        <v>0.76400000000000001</v>
      </c>
      <c r="E244">
        <v>1</v>
      </c>
      <c r="G244" s="3">
        <f>+SUM(E$2:E244)/COUNT(E$2:E244)</f>
        <v>0.53909465020576131</v>
      </c>
      <c r="H244" s="3">
        <f t="shared" si="14"/>
        <v>0.62</v>
      </c>
      <c r="I244" s="3">
        <f t="shared" ref="I244:I307" si="17">+AVERAGE($B195:$B244)+0.5*AVERAGE($C195:$C244)</f>
        <v>0.57118770000000008</v>
      </c>
      <c r="K244">
        <f>+_xlfn.NORM.DIST(G244,U244,$I$18/SQRT(COUNT($G$2:G244)),1)</f>
        <v>0.38145368694544685</v>
      </c>
      <c r="L244">
        <f t="shared" ref="L244:L307" si="18">+_xlfn.NORM.DIST(SUM(E195:E244)/COUNT(E195:E244),AVERAGE(B195:B244)+0.5*AVERAGE(C195:C244),$I$18/SQRT(50),1)</f>
        <v>0.73639621498772589</v>
      </c>
      <c r="U244" s="3">
        <f>+AVERAGE(B$2:B244)+0.5*AVERAGE(C$2:C244)</f>
        <v>0.54965870370370373</v>
      </c>
      <c r="V244" s="3">
        <f t="shared" ca="1" si="15"/>
        <v>0.36230676204133361</v>
      </c>
      <c r="W244">
        <f t="shared" ca="1" si="16"/>
        <v>1</v>
      </c>
      <c r="X244">
        <f ca="1">+SUM(W$2:W244)/COUNT(W$2:W244)</f>
        <v>0.54320987654320985</v>
      </c>
      <c r="Y244">
        <f ca="1">+_xlfn.NORM.DIST(X244,$U244,$I$18/SQRT(COUNT(X$2:X244)),1)</f>
        <v>0.42694731018895293</v>
      </c>
    </row>
    <row r="245" spans="1:25" x14ac:dyDescent="0.3">
      <c r="A245">
        <v>244</v>
      </c>
      <c r="B245">
        <v>0.95450000000000002</v>
      </c>
      <c r="C245">
        <v>0</v>
      </c>
      <c r="D245">
        <v>0.95450000000000002</v>
      </c>
      <c r="E245">
        <v>1</v>
      </c>
      <c r="G245" s="3">
        <f>+SUM(E$2:E245)/COUNT(E$2:E245)</f>
        <v>0.54098360655737709</v>
      </c>
      <c r="H245" s="3">
        <f t="shared" ref="H245:H308" si="19">+SUM($E196:$E245)/COUNT($E196:$E245)</f>
        <v>0.64</v>
      </c>
      <c r="I245" s="3">
        <f t="shared" si="17"/>
        <v>0.5836716999999999</v>
      </c>
      <c r="K245">
        <f>+_xlfn.NORM.DIST(G245,U245,$I$18/SQRT(COUNT($G$2:G245)),1)</f>
        <v>0.38372562719779585</v>
      </c>
      <c r="L245">
        <f t="shared" si="18"/>
        <v>0.76719196836253634</v>
      </c>
      <c r="U245" s="3">
        <f>+AVERAGE(B$2:B245)+0.5*AVERAGE(C$2:C245)</f>
        <v>0.5513178893442624</v>
      </c>
      <c r="V245" s="3">
        <f t="shared" ca="1" si="15"/>
        <v>0.68957801542552533</v>
      </c>
      <c r="W245">
        <f t="shared" ca="1" si="16"/>
        <v>1</v>
      </c>
      <c r="X245">
        <f ca="1">+SUM(W$2:W245)/COUNT(W$2:W245)</f>
        <v>0.54508196721311475</v>
      </c>
      <c r="Y245">
        <f ca="1">+_xlfn.NORM.DIST(X245,$U245,$I$18/SQRT(COUNT(X$2:X245)),1)</f>
        <v>0.42918956980807799</v>
      </c>
    </row>
    <row r="246" spans="1:25" x14ac:dyDescent="0.3">
      <c r="A246">
        <v>245</v>
      </c>
      <c r="B246">
        <v>2.9999999999999997E-4</v>
      </c>
      <c r="C246">
        <v>0</v>
      </c>
      <c r="D246">
        <v>2.9999999999999997E-4</v>
      </c>
      <c r="E246">
        <v>0</v>
      </c>
      <c r="G246" s="3">
        <f>+SUM(E$2:E246)/COUNT(E$2:E246)</f>
        <v>0.53877551020408165</v>
      </c>
      <c r="H246" s="3">
        <f t="shared" si="19"/>
        <v>0.64</v>
      </c>
      <c r="I246" s="3">
        <f t="shared" si="17"/>
        <v>0.57298369999999998</v>
      </c>
      <c r="K246">
        <f>+_xlfn.NORM.DIST(G246,U246,$I$18/SQRT(COUNT($G$2:G246)),1)</f>
        <v>0.38394293173301408</v>
      </c>
      <c r="L246">
        <f t="shared" si="18"/>
        <v>0.80732311223117315</v>
      </c>
      <c r="U246" s="3">
        <f>+AVERAGE(B$2:B246)+0.5*AVERAGE(C$2:C246)</f>
        <v>0.54906883673469398</v>
      </c>
      <c r="V246" s="3">
        <f t="shared" ca="1" si="15"/>
        <v>0.47041706974925002</v>
      </c>
      <c r="W246">
        <f t="shared" ca="1" si="16"/>
        <v>0</v>
      </c>
      <c r="X246">
        <f ca="1">+SUM(W$2:W246)/COUNT(W$2:W246)</f>
        <v>0.54285714285714282</v>
      </c>
      <c r="Y246">
        <f ca="1">+_xlfn.NORM.DIST(X246,$U246,$I$18/SQRT(COUNT(X$2:X246)),1)</f>
        <v>0.42931891804496353</v>
      </c>
    </row>
    <row r="247" spans="1:25" x14ac:dyDescent="0.3">
      <c r="A247" s="9">
        <v>246</v>
      </c>
      <c r="B247">
        <v>0.57220000000000004</v>
      </c>
      <c r="C247">
        <v>3.3999999999999998E-3</v>
      </c>
      <c r="D247">
        <v>0.5756</v>
      </c>
      <c r="E247">
        <v>0</v>
      </c>
      <c r="G247" s="3">
        <f>+SUM(E$2:E247)/COUNT(E$2:E247)</f>
        <v>0.53658536585365857</v>
      </c>
      <c r="H247" s="3">
        <f t="shared" si="19"/>
        <v>0.62</v>
      </c>
      <c r="I247" s="3">
        <f t="shared" si="17"/>
        <v>0.57151469999999993</v>
      </c>
      <c r="K247">
        <f>+_xlfn.NORM.DIST(G247,U247,$I$18/SQRT(COUNT($G$2:G247)),1)</f>
        <v>0.35883688400537017</v>
      </c>
      <c r="L247">
        <f t="shared" si="18"/>
        <v>0.73501071865304812</v>
      </c>
      <c r="U247" s="3">
        <f>+AVERAGE(B$2:B247)+0.5*AVERAGE(C$2:C247)</f>
        <v>0.54916977642276432</v>
      </c>
      <c r="V247" s="3">
        <f t="shared" ca="1" si="15"/>
        <v>1.9515516745303829E-2</v>
      </c>
      <c r="W247">
        <f t="shared" ca="1" si="16"/>
        <v>1</v>
      </c>
      <c r="X247">
        <f ca="1">+SUM(W$2:W247)/COUNT(W$2:W247)</f>
        <v>0.54471544715447151</v>
      </c>
      <c r="Y247">
        <f ca="1">+_xlfn.NORM.DIST(X247,$U247,$I$18/SQRT(COUNT(X$2:X247)),1)</f>
        <v>0.44908250419752738</v>
      </c>
    </row>
    <row r="248" spans="1:25" x14ac:dyDescent="0.3">
      <c r="A248">
        <v>247</v>
      </c>
      <c r="B248">
        <v>0.62919999999999998</v>
      </c>
      <c r="C248">
        <v>5.3E-3</v>
      </c>
      <c r="D248">
        <v>0.63449999999999995</v>
      </c>
      <c r="E248">
        <v>1</v>
      </c>
      <c r="G248" s="3">
        <f>+SUM(E$2:E248)/COUNT(E$2:E248)</f>
        <v>0.53846153846153844</v>
      </c>
      <c r="H248" s="3">
        <f t="shared" si="19"/>
        <v>0.62</v>
      </c>
      <c r="I248" s="3">
        <f t="shared" si="17"/>
        <v>0.56895970000000007</v>
      </c>
      <c r="K248">
        <f>+_xlfn.NORM.DIST(G248,U248,$I$18/SQRT(COUNT($G$2:G248)),1)</f>
        <v>0.37527056514863744</v>
      </c>
      <c r="L248">
        <f t="shared" si="18"/>
        <v>0.74573684390038841</v>
      </c>
      <c r="U248" s="3">
        <f>+AVERAGE(B$2:B248)+0.5*AVERAGE(C$2:C248)</f>
        <v>0.54950451417004054</v>
      </c>
      <c r="V248" s="3">
        <f t="shared" ca="1" si="15"/>
        <v>0.16188600195144742</v>
      </c>
      <c r="W248">
        <f t="shared" ca="1" si="16"/>
        <v>1</v>
      </c>
      <c r="X248">
        <f ca="1">+SUM(W$2:W248)/COUNT(W$2:W248)</f>
        <v>0.54655870445344135</v>
      </c>
      <c r="Y248">
        <f ca="1">+_xlfn.NORM.DIST(X248,$U248,$I$18/SQRT(COUNT(X$2:X248)),1)</f>
        <v>0.46620641981053923</v>
      </c>
    </row>
    <row r="249" spans="1:25" x14ac:dyDescent="0.3">
      <c r="A249">
        <v>248</v>
      </c>
      <c r="B249">
        <v>0.46910000000000002</v>
      </c>
      <c r="C249">
        <v>3.7000000000000002E-3</v>
      </c>
      <c r="D249">
        <v>0.4728</v>
      </c>
      <c r="E249">
        <v>1</v>
      </c>
      <c r="G249" s="3">
        <f>+SUM(E$2:E249)/COUNT(E$2:E249)</f>
        <v>0.54032258064516125</v>
      </c>
      <c r="H249" s="3">
        <f t="shared" si="19"/>
        <v>0.64</v>
      </c>
      <c r="I249" s="3">
        <f t="shared" si="17"/>
        <v>0.57557069999999999</v>
      </c>
      <c r="K249">
        <f>+_xlfn.NORM.DIST(G249,U249,$I$18/SQRT(COUNT($G$2:G249)),1)</f>
        <v>0.39907440436130287</v>
      </c>
      <c r="L249">
        <f t="shared" si="18"/>
        <v>0.79801844121439547</v>
      </c>
      <c r="U249" s="3">
        <f>+AVERAGE(B$2:B249)+0.5*AVERAGE(C$2:C249)</f>
        <v>0.54918776209677433</v>
      </c>
      <c r="V249" s="3">
        <f t="shared" ca="1" si="15"/>
        <v>0.81196650929031267</v>
      </c>
      <c r="W249">
        <f t="shared" ca="1" si="16"/>
        <v>0</v>
      </c>
      <c r="X249">
        <f ca="1">+SUM(W$2:W249)/COUNT(W$2:W249)</f>
        <v>0.54435483870967738</v>
      </c>
      <c r="Y249">
        <f ca="1">+_xlfn.NORM.DIST(X249,$U249,$I$18/SQRT(COUNT(X$2:X249)),1)</f>
        <v>0.44455887875158751</v>
      </c>
    </row>
    <row r="250" spans="1:25" x14ac:dyDescent="0.3">
      <c r="A250">
        <v>249</v>
      </c>
      <c r="B250">
        <v>0.65339999999999998</v>
      </c>
      <c r="C250">
        <v>1.35E-2</v>
      </c>
      <c r="D250">
        <v>0.66689999999999994</v>
      </c>
      <c r="E250">
        <v>1</v>
      </c>
      <c r="G250" s="3">
        <f>+SUM(E$2:E250)/COUNT(E$2:E250)</f>
        <v>0.54216867469879515</v>
      </c>
      <c r="H250" s="3">
        <f t="shared" si="19"/>
        <v>0.66</v>
      </c>
      <c r="I250" s="3">
        <f t="shared" si="17"/>
        <v>0.57592569999999998</v>
      </c>
      <c r="K250">
        <f>+_xlfn.NORM.DIST(G250,U250,$I$18/SQRT(COUNT($G$2:G250)),1)</f>
        <v>0.41458091972506456</v>
      </c>
      <c r="L250">
        <f t="shared" si="18"/>
        <v>0.86192954038515512</v>
      </c>
      <c r="U250" s="3">
        <f>+AVERAGE(B$2:B250)+0.5*AVERAGE(C$2:C250)</f>
        <v>0.5496333935742973</v>
      </c>
      <c r="V250" s="3">
        <f t="shared" ca="1" si="15"/>
        <v>0.72666626035622572</v>
      </c>
      <c r="W250">
        <f t="shared" ca="1" si="16"/>
        <v>0</v>
      </c>
      <c r="X250">
        <f ca="1">+SUM(W$2:W250)/COUNT(W$2:W250)</f>
        <v>0.54216867469879515</v>
      </c>
      <c r="Y250">
        <f ca="1">+_xlfn.NORM.DIST(X250,$U250,$I$18/SQRT(COUNT(X$2:X250)),1)</f>
        <v>0.41458091972506456</v>
      </c>
    </row>
    <row r="251" spans="1:25" x14ac:dyDescent="0.3">
      <c r="A251">
        <v>250</v>
      </c>
      <c r="B251">
        <v>0.29010000000000002</v>
      </c>
      <c r="C251">
        <v>3.0999999999999999E-3</v>
      </c>
      <c r="D251">
        <v>0.29320000000000002</v>
      </c>
      <c r="E251">
        <v>0</v>
      </c>
      <c r="G251" s="3">
        <f>+SUM(E$2:E251)/COUNT(E$2:E251)</f>
        <v>0.54</v>
      </c>
      <c r="H251" s="3">
        <f t="shared" si="19"/>
        <v>0.66</v>
      </c>
      <c r="I251" s="3">
        <f t="shared" si="17"/>
        <v>0.57261870000000015</v>
      </c>
      <c r="K251">
        <f>+_xlfn.NORM.DIST(G251,U251,$I$18/SQRT(COUNT($G$2:G251)),1)</f>
        <v>0.40162844948594462</v>
      </c>
      <c r="L251">
        <f t="shared" si="18"/>
        <v>0.8711545211135574</v>
      </c>
      <c r="U251" s="3">
        <f>+AVERAGE(B$2:B251)+0.5*AVERAGE(C$2:C251)</f>
        <v>0.5486014600000001</v>
      </c>
      <c r="V251" s="3">
        <f t="shared" ca="1" si="15"/>
        <v>0.81094302216177716</v>
      </c>
      <c r="W251">
        <f t="shared" ca="1" si="16"/>
        <v>0</v>
      </c>
      <c r="X251">
        <f ca="1">+SUM(W$2:W251)/COUNT(W$2:W251)</f>
        <v>0.54</v>
      </c>
      <c r="Y251">
        <f ca="1">+_xlfn.NORM.DIST(X251,$U251,$I$18/SQRT(COUNT(X$2:X251)),1)</f>
        <v>0.40162844948594462</v>
      </c>
    </row>
    <row r="252" spans="1:25" x14ac:dyDescent="0.3">
      <c r="A252">
        <v>251</v>
      </c>
      <c r="B252">
        <v>0.22509999999999999</v>
      </c>
      <c r="C252">
        <v>0.20080000000000001</v>
      </c>
      <c r="D252">
        <v>0.4259</v>
      </c>
      <c r="E252">
        <v>0.5</v>
      </c>
      <c r="G252" s="3">
        <f>+SUM(E$2:E252)/COUNT(E$2:E252)</f>
        <v>0.53984063745019917</v>
      </c>
      <c r="H252" s="3">
        <f t="shared" si="19"/>
        <v>0.65</v>
      </c>
      <c r="I252" s="3">
        <f t="shared" si="17"/>
        <v>0.56294670000000002</v>
      </c>
      <c r="K252">
        <f>+_xlfn.NORM.DIST(G252,U252,$I$18/SQRT(COUNT($G$2:G252)),1)</f>
        <v>0.40964400181418209</v>
      </c>
      <c r="L252">
        <f t="shared" si="18"/>
        <v>0.87025913159843837</v>
      </c>
      <c r="U252" s="3">
        <f>+AVERAGE(B$2:B252)+0.5*AVERAGE(C$2:C252)</f>
        <v>0.54771260956175305</v>
      </c>
      <c r="V252" s="3">
        <f t="shared" ca="1" si="15"/>
        <v>0.31655729647476172</v>
      </c>
      <c r="W252">
        <f t="shared" ca="1" si="16"/>
        <v>0.5</v>
      </c>
      <c r="X252">
        <f ca="1">+SUM(W$2:W252)/COUNT(W$2:W252)</f>
        <v>0.53984063745019917</v>
      </c>
      <c r="Y252">
        <f ca="1">+_xlfn.NORM.DIST(X252,$U252,$I$18/SQRT(COUNT(X$2:X252)),1)</f>
        <v>0.40964400181418209</v>
      </c>
    </row>
    <row r="253" spans="1:25" x14ac:dyDescent="0.3">
      <c r="A253">
        <v>252</v>
      </c>
      <c r="B253">
        <v>0.4713</v>
      </c>
      <c r="C253">
        <v>9.4000000000000004E-3</v>
      </c>
      <c r="D253">
        <v>0.48070000000000002</v>
      </c>
      <c r="E253">
        <v>1</v>
      </c>
      <c r="G253" s="3">
        <f>+SUM(E$2:E253)/COUNT(E$2:E253)</f>
        <v>0.54166666666666663</v>
      </c>
      <c r="H253" s="3">
        <f t="shared" si="19"/>
        <v>0.67</v>
      </c>
      <c r="I253" s="3">
        <f t="shared" si="17"/>
        <v>0.56662970000000001</v>
      </c>
      <c r="K253">
        <f>+_xlfn.NORM.DIST(G253,U253,$I$18/SQRT(COUNT($G$2:G253)),1)</f>
        <v>0.43347277081574109</v>
      </c>
      <c r="L253">
        <f t="shared" si="18"/>
        <v>0.90971042061282759</v>
      </c>
      <c r="U253" s="3">
        <f>+AVERAGE(B$2:B253)+0.5*AVERAGE(C$2:C253)</f>
        <v>0.54742803571428589</v>
      </c>
      <c r="V253" s="3">
        <f t="shared" ca="1" si="15"/>
        <v>0.38224473875804754</v>
      </c>
      <c r="W253">
        <f t="shared" ca="1" si="16"/>
        <v>1</v>
      </c>
      <c r="X253">
        <f ca="1">+SUM(W$2:W253)/COUNT(W$2:W253)</f>
        <v>0.54166666666666663</v>
      </c>
      <c r="Y253">
        <f ca="1">+_xlfn.NORM.DIST(X253,$U253,$I$18/SQRT(COUNT(X$2:X253)),1)</f>
        <v>0.43347277081574109</v>
      </c>
    </row>
    <row r="254" spans="1:25" x14ac:dyDescent="0.3">
      <c r="A254">
        <v>253</v>
      </c>
      <c r="B254">
        <v>0.16159999999999999</v>
      </c>
      <c r="C254">
        <v>0</v>
      </c>
      <c r="D254">
        <v>0.16159999999999999</v>
      </c>
      <c r="E254">
        <v>0</v>
      </c>
      <c r="G254" s="3">
        <f>+SUM(E$2:E254)/COUNT(E$2:E254)</f>
        <v>0.53952569169960474</v>
      </c>
      <c r="H254" s="3">
        <f t="shared" si="19"/>
        <v>0.65</v>
      </c>
      <c r="I254" s="3">
        <f t="shared" si="17"/>
        <v>0.55024570000000006</v>
      </c>
      <c r="K254">
        <f>+_xlfn.NORM.DIST(G254,U254,$I$18/SQRT(COUNT($G$2:G254)),1)</f>
        <v>0.42629326593452832</v>
      </c>
      <c r="L254">
        <f t="shared" si="18"/>
        <v>0.90184484323946901</v>
      </c>
      <c r="U254" s="3">
        <f>+AVERAGE(B$2:B254)+0.5*AVERAGE(C$2:C254)</f>
        <v>0.5459030237154151</v>
      </c>
      <c r="V254" s="3">
        <f t="shared" ca="1" si="15"/>
        <v>3.3608755055536399E-2</v>
      </c>
      <c r="W254">
        <f t="shared" ca="1" si="16"/>
        <v>1</v>
      </c>
      <c r="X254">
        <f ca="1">+SUM(W$2:W254)/COUNT(W$2:W254)</f>
        <v>0.54347826086956519</v>
      </c>
      <c r="Y254">
        <f ca="1">+_xlfn.NORM.DIST(X254,$U254,$I$18/SQRT(COUNT(X$2:X254)),1)</f>
        <v>0.47183759410951892</v>
      </c>
    </row>
    <row r="255" spans="1:25" x14ac:dyDescent="0.3">
      <c r="A255">
        <v>254</v>
      </c>
      <c r="B255">
        <v>0.35549999999999998</v>
      </c>
      <c r="C255">
        <v>4.4999999999999997E-3</v>
      </c>
      <c r="D255">
        <v>0.36</v>
      </c>
      <c r="E255">
        <v>0</v>
      </c>
      <c r="G255" s="3">
        <f>+SUM(E$2:E255)/COUNT(E$2:E255)</f>
        <v>0.53740157480314965</v>
      </c>
      <c r="H255" s="3">
        <f t="shared" si="19"/>
        <v>0.63</v>
      </c>
      <c r="I255" s="3">
        <f t="shared" si="17"/>
        <v>0.54895870000000002</v>
      </c>
      <c r="K255">
        <f>+_xlfn.NORM.DIST(G255,U255,$I$18/SQRT(COUNT($G$2:G255)),1)</f>
        <v>0.41037782854525456</v>
      </c>
      <c r="L255">
        <f t="shared" si="18"/>
        <v>0.85308172121608394</v>
      </c>
      <c r="U255" s="3">
        <f>+AVERAGE(B$2:B255)+0.5*AVERAGE(C$2:C255)</f>
        <v>0.5451622637795277</v>
      </c>
      <c r="V255" s="3">
        <f t="shared" ca="1" si="15"/>
        <v>0.46403179417660712</v>
      </c>
      <c r="W255">
        <f t="shared" ca="1" si="16"/>
        <v>0</v>
      </c>
      <c r="X255">
        <f ca="1">+SUM(W$2:W255)/COUNT(W$2:W255)</f>
        <v>0.54133858267716539</v>
      </c>
      <c r="Y255">
        <f ca="1">+_xlfn.NORM.DIST(X255,$U255,$I$18/SQRT(COUNT(X$2:X255)),1)</f>
        <v>0.45555748081096425</v>
      </c>
    </row>
    <row r="256" spans="1:25" x14ac:dyDescent="0.3">
      <c r="A256">
        <v>255</v>
      </c>
      <c r="B256">
        <v>0.86450000000000005</v>
      </c>
      <c r="C256">
        <v>1.23E-2</v>
      </c>
      <c r="D256">
        <v>0.87680000000000002</v>
      </c>
      <c r="E256">
        <v>1</v>
      </c>
      <c r="G256" s="3">
        <f>+SUM(E$2:E256)/COUNT(E$2:E256)</f>
        <v>0.53921568627450978</v>
      </c>
      <c r="H256" s="3">
        <f t="shared" si="19"/>
        <v>0.63</v>
      </c>
      <c r="I256" s="3">
        <f t="shared" si="17"/>
        <v>0.55526770000000003</v>
      </c>
      <c r="K256">
        <f>+_xlfn.NORM.DIST(G256,U256,$I$18/SQRT(COUNT($G$2:G256)),1)</f>
        <v>0.41633047275401514</v>
      </c>
      <c r="L256">
        <f t="shared" si="18"/>
        <v>0.83348301202689978</v>
      </c>
      <c r="U256" s="3">
        <f>+AVERAGE(B$2:B256)+0.5*AVERAGE(C$2:C256)</f>
        <v>0.54643868627450987</v>
      </c>
      <c r="V256" s="3">
        <f t="shared" ca="1" si="15"/>
        <v>0.67171140729112566</v>
      </c>
      <c r="W256">
        <f t="shared" ca="1" si="16"/>
        <v>1</v>
      </c>
      <c r="X256">
        <f ca="1">+SUM(W$2:W256)/COUNT(W$2:W256)</f>
        <v>0.54313725490196074</v>
      </c>
      <c r="Y256">
        <f ca="1">+_xlfn.NORM.DIST(X256,$U256,$I$18/SQRT(COUNT(X$2:X256)),1)</f>
        <v>0.46153204447965701</v>
      </c>
    </row>
    <row r="257" spans="1:25" x14ac:dyDescent="0.3">
      <c r="A257">
        <v>256</v>
      </c>
      <c r="B257">
        <v>0.65380000000000005</v>
      </c>
      <c r="C257">
        <v>6.6E-3</v>
      </c>
      <c r="D257">
        <v>0.6604000000000001</v>
      </c>
      <c r="E257">
        <v>0</v>
      </c>
      <c r="G257" s="3">
        <f>+SUM(E$2:E257)/COUNT(E$2:E257)</f>
        <v>0.537109375</v>
      </c>
      <c r="H257" s="3">
        <f t="shared" si="19"/>
        <v>0.63</v>
      </c>
      <c r="I257" s="3">
        <f t="shared" si="17"/>
        <v>0.56128869999999997</v>
      </c>
      <c r="K257">
        <f>+_xlfn.NORM.DIST(G257,U257,$I$18/SQRT(COUNT($G$2:G257)),1)</f>
        <v>0.38739731545040379</v>
      </c>
      <c r="L257">
        <f t="shared" si="18"/>
        <v>0.81327503729724515</v>
      </c>
      <c r="U257" s="3">
        <f>+AVERAGE(B$2:B257)+0.5*AVERAGE(C$2:C257)</f>
        <v>0.54687095703124999</v>
      </c>
      <c r="V257" s="3">
        <f t="shared" ca="1" si="15"/>
        <v>0.72215298764779823</v>
      </c>
      <c r="W257">
        <f t="shared" ca="1" si="16"/>
        <v>0</v>
      </c>
      <c r="X257">
        <f ca="1">+SUM(W$2:W257)/COUNT(W$2:W257)</f>
        <v>0.541015625</v>
      </c>
      <c r="Y257">
        <f ca="1">+_xlfn.NORM.DIST(X257,$U257,$I$18/SQRT(COUNT(X$2:X257)),1)</f>
        <v>0.43186892508544644</v>
      </c>
    </row>
    <row r="258" spans="1:25" x14ac:dyDescent="0.3">
      <c r="A258">
        <v>257</v>
      </c>
      <c r="B258">
        <v>0.39250000000000002</v>
      </c>
      <c r="C258">
        <v>7.6E-3</v>
      </c>
      <c r="D258">
        <v>0.40010000000000001</v>
      </c>
      <c r="E258">
        <v>1</v>
      </c>
      <c r="G258" s="3">
        <f>+SUM(E$2:E258)/COUNT(E$2:E258)</f>
        <v>0.53891050583657585</v>
      </c>
      <c r="H258" s="3">
        <f t="shared" si="19"/>
        <v>0.63</v>
      </c>
      <c r="I258" s="3">
        <f t="shared" si="17"/>
        <v>0.55902570000000007</v>
      </c>
      <c r="K258">
        <f>+_xlfn.NORM.DIST(G258,U258,$I$18/SQRT(COUNT($G$2:G258)),1)</f>
        <v>0.41427242782392903</v>
      </c>
      <c r="L258">
        <f t="shared" si="18"/>
        <v>0.82104184261022806</v>
      </c>
      <c r="U258" s="3">
        <f>+AVERAGE(B$2:B258)+0.5*AVERAGE(C$2:C258)</f>
        <v>0.54628507782101177</v>
      </c>
      <c r="V258" s="3">
        <f t="shared" ca="1" si="15"/>
        <v>0.15262740336026681</v>
      </c>
      <c r="W258">
        <f t="shared" ca="1" si="16"/>
        <v>1</v>
      </c>
      <c r="X258">
        <f ca="1">+SUM(W$2:W258)/COUNT(W$2:W258)</f>
        <v>0.54280155642023342</v>
      </c>
      <c r="Y258">
        <f ca="1">+_xlfn.NORM.DIST(X258,$U258,$I$18/SQRT(COUNT(X$2:X258)),1)</f>
        <v>0.45925920711057694</v>
      </c>
    </row>
    <row r="259" spans="1:25" x14ac:dyDescent="0.3">
      <c r="A259">
        <v>258</v>
      </c>
      <c r="B259">
        <v>0.34889999999999999</v>
      </c>
      <c r="C259">
        <v>4.1999999999999997E-3</v>
      </c>
      <c r="D259">
        <v>0.35309999999999997</v>
      </c>
      <c r="E259">
        <v>1</v>
      </c>
      <c r="G259" s="3">
        <f>+SUM(E$2:E259)/COUNT(E$2:E259)</f>
        <v>0.54069767441860461</v>
      </c>
      <c r="H259" s="3">
        <f t="shared" si="19"/>
        <v>0.63</v>
      </c>
      <c r="I259" s="3">
        <f t="shared" si="17"/>
        <v>0.55634569999999994</v>
      </c>
      <c r="K259">
        <f>+_xlfn.NORM.DIST(G259,U259,$I$18/SQRT(COUNT($G$2:G259)),1)</f>
        <v>0.44348786835788279</v>
      </c>
      <c r="L259">
        <f t="shared" si="18"/>
        <v>0.82997267699394162</v>
      </c>
      <c r="U259" s="3">
        <f>+AVERAGE(B$2:B259)+0.5*AVERAGE(C$2:C259)</f>
        <v>0.54552815891472872</v>
      </c>
      <c r="V259" s="3">
        <f t="shared" ref="V259:V322" ca="1" si="20">+RAND()</f>
        <v>2.879012432015593E-2</v>
      </c>
      <c r="W259">
        <f t="shared" ref="W259:W322" ca="1" si="21">+IF(V259&lt;B259,1,IF(V259&lt;D259,1/2,0))</f>
        <v>1</v>
      </c>
      <c r="X259">
        <f ca="1">+SUM(W$2:W259)/COUNT(W$2:W259)</f>
        <v>0.54457364341085268</v>
      </c>
      <c r="Y259">
        <f ca="1">+_xlfn.NORM.DIST(X259,$U259,$I$18/SQRT(COUNT(X$2:X259)),1)</f>
        <v>0.48879692722934465</v>
      </c>
    </row>
    <row r="260" spans="1:25" x14ac:dyDescent="0.3">
      <c r="A260">
        <v>259</v>
      </c>
      <c r="B260">
        <v>0.59450000000000003</v>
      </c>
      <c r="C260">
        <v>4.4000000000000003E-3</v>
      </c>
      <c r="D260">
        <v>0.59889999999999999</v>
      </c>
      <c r="E260">
        <v>0</v>
      </c>
      <c r="G260" s="3">
        <f>+SUM(E$2:E260)/COUNT(E$2:E260)</f>
        <v>0.53861003861003864</v>
      </c>
      <c r="H260" s="3">
        <f t="shared" si="19"/>
        <v>0.63</v>
      </c>
      <c r="I260" s="3">
        <f t="shared" si="17"/>
        <v>0.56441070000000004</v>
      </c>
      <c r="K260">
        <f>+_xlfn.NORM.DIST(G260,U260,$I$18/SQRT(COUNT($G$2:G260)),1)</f>
        <v>0.41692073451083445</v>
      </c>
      <c r="L260">
        <f t="shared" si="18"/>
        <v>0.8022234359477235</v>
      </c>
      <c r="U260" s="3">
        <f>+AVERAGE(B$2:B260)+0.5*AVERAGE(C$2:C260)</f>
        <v>0.54572573359073373</v>
      </c>
      <c r="V260" s="3">
        <f t="shared" ca="1" si="20"/>
        <v>0.39951030007579735</v>
      </c>
      <c r="W260">
        <f t="shared" ca="1" si="21"/>
        <v>1</v>
      </c>
      <c r="X260">
        <f ca="1">+SUM(W$2:W260)/COUNT(W$2:W260)</f>
        <v>0.54633204633204635</v>
      </c>
      <c r="Y260">
        <f ca="1">+_xlfn.NORM.DIST(X260,$U260,$I$18/SQRT(COUNT(X$2:X260)),1)</f>
        <v>0.50713058006077061</v>
      </c>
    </row>
    <row r="261" spans="1:25" x14ac:dyDescent="0.3">
      <c r="A261">
        <v>260</v>
      </c>
      <c r="B261">
        <v>0.93740000000000001</v>
      </c>
      <c r="C261">
        <v>0</v>
      </c>
      <c r="D261">
        <v>0.93740000000000001</v>
      </c>
      <c r="E261">
        <v>1</v>
      </c>
      <c r="G261" s="3">
        <f>+SUM(E$2:E261)/COUNT(E$2:E261)</f>
        <v>0.54038461538461535</v>
      </c>
      <c r="H261" s="3">
        <f t="shared" si="19"/>
        <v>0.63</v>
      </c>
      <c r="I261" s="3">
        <f t="shared" si="17"/>
        <v>0.56406869999999998</v>
      </c>
      <c r="K261">
        <f>+_xlfn.NORM.DIST(G261,U261,$I$18/SQRT(COUNT($G$2:G261)),1)</f>
        <v>0.41985605830281869</v>
      </c>
      <c r="L261">
        <f t="shared" si="18"/>
        <v>0.80345301527727586</v>
      </c>
      <c r="U261" s="3">
        <f>+AVERAGE(B$2:B261)+0.5*AVERAGE(C$2:C261)</f>
        <v>0.54723217307692318</v>
      </c>
      <c r="V261" s="3">
        <f t="shared" ca="1" si="20"/>
        <v>0.55388599728060683</v>
      </c>
      <c r="W261">
        <f t="shared" ca="1" si="21"/>
        <v>1</v>
      </c>
      <c r="X261">
        <f ca="1">+SUM(W$2:W261)/COUNT(W$2:W261)</f>
        <v>0.54807692307692313</v>
      </c>
      <c r="Y261">
        <f ca="1">+_xlfn.NORM.DIST(X261,$U261,$I$18/SQRT(COUNT(X$2:X261)),1)</f>
        <v>0.50995339456119981</v>
      </c>
    </row>
    <row r="262" spans="1:25" x14ac:dyDescent="0.3">
      <c r="A262">
        <v>261</v>
      </c>
      <c r="B262">
        <v>0.97070000000000001</v>
      </c>
      <c r="C262">
        <v>0</v>
      </c>
      <c r="D262">
        <v>0.97070000000000001</v>
      </c>
      <c r="E262">
        <v>1</v>
      </c>
      <c r="G262" s="3">
        <f>+SUM(E$2:E262)/COUNT(E$2:E262)</f>
        <v>0.54214559386973182</v>
      </c>
      <c r="H262" s="3">
        <f t="shared" si="19"/>
        <v>0.65</v>
      </c>
      <c r="I262" s="3">
        <f t="shared" si="17"/>
        <v>0.57768770000000003</v>
      </c>
      <c r="K262">
        <f>+_xlfn.NORM.DIST(G262,U262,$I$18/SQRT(COUNT($G$2:G262)),1)</f>
        <v>0.42130676464233097</v>
      </c>
      <c r="L262">
        <f t="shared" si="18"/>
        <v>0.82553689376061579</v>
      </c>
      <c r="U262" s="3">
        <f>+AVERAGE(B$2:B262)+0.5*AVERAGE(C$2:C262)</f>
        <v>0.54885465517241383</v>
      </c>
      <c r="V262" s="3">
        <f t="shared" ca="1" si="20"/>
        <v>0.35717502524861189</v>
      </c>
      <c r="W262">
        <f t="shared" ca="1" si="21"/>
        <v>1</v>
      </c>
      <c r="X262">
        <f ca="1">+SUM(W$2:W262)/COUNT(W$2:W262)</f>
        <v>0.54980842911877392</v>
      </c>
      <c r="Y262">
        <f ca="1">+_xlfn.NORM.DIST(X262,$U262,$I$18/SQRT(COUNT(X$2:X262)),1)</f>
        <v>0.51125924972176817</v>
      </c>
    </row>
    <row r="263" spans="1:25" x14ac:dyDescent="0.3">
      <c r="A263">
        <v>262</v>
      </c>
      <c r="B263">
        <v>0.18179999999999999</v>
      </c>
      <c r="C263">
        <v>0</v>
      </c>
      <c r="D263">
        <v>0.18179999999999999</v>
      </c>
      <c r="E263">
        <v>0</v>
      </c>
      <c r="G263" s="3">
        <f>+SUM(E$2:E263)/COUNT(E$2:E263)</f>
        <v>0.54007633587786263</v>
      </c>
      <c r="H263" s="3">
        <f t="shared" si="19"/>
        <v>0.63</v>
      </c>
      <c r="I263" s="3">
        <f t="shared" si="17"/>
        <v>0.56227570000000004</v>
      </c>
      <c r="K263">
        <f>+_xlfn.NORM.DIST(G263,U263,$I$18/SQRT(COUNT($G$2:G263)),1)</f>
        <v>0.41342354493415889</v>
      </c>
      <c r="L263">
        <f t="shared" si="18"/>
        <v>0.80982319371587264</v>
      </c>
      <c r="U263" s="3">
        <f>+AVERAGE(B$2:B263)+0.5*AVERAGE(C$2:C263)</f>
        <v>0.54745368320610688</v>
      </c>
      <c r="V263" s="3">
        <f t="shared" ca="1" si="20"/>
        <v>0.42692424636991511</v>
      </c>
      <c r="W263">
        <f t="shared" ca="1" si="21"/>
        <v>0</v>
      </c>
      <c r="X263">
        <f ca="1">+SUM(W$2:W263)/COUNT(W$2:W263)</f>
        <v>0.54770992366412219</v>
      </c>
      <c r="Y263">
        <f ca="1">+_xlfn.NORM.DIST(X263,$U263,$I$18/SQRT(COUNT(X$2:X263)),1)</f>
        <v>0.50303106729616343</v>
      </c>
    </row>
    <row r="264" spans="1:25" x14ac:dyDescent="0.3">
      <c r="A264">
        <v>263</v>
      </c>
      <c r="B264">
        <v>0.93640000000000001</v>
      </c>
      <c r="C264">
        <v>0</v>
      </c>
      <c r="D264">
        <v>0.93640000000000001</v>
      </c>
      <c r="E264">
        <v>1</v>
      </c>
      <c r="G264" s="3">
        <f>+SUM(E$2:E264)/COUNT(E$2:E264)</f>
        <v>0.54182509505703425</v>
      </c>
      <c r="H264" s="3">
        <f t="shared" si="19"/>
        <v>0.65</v>
      </c>
      <c r="I264" s="3">
        <f t="shared" si="17"/>
        <v>0.57409469999999996</v>
      </c>
      <c r="K264">
        <f>+_xlfn.NORM.DIST(G264,U264,$I$18/SQRT(COUNT($G$2:G264)),1)</f>
        <v>0.41638639148281736</v>
      </c>
      <c r="L264">
        <f t="shared" si="18"/>
        <v>0.83724915603855909</v>
      </c>
      <c r="U264" s="3">
        <f>+AVERAGE(B$2:B264)+0.5*AVERAGE(C$2:C264)</f>
        <v>0.54893256653992406</v>
      </c>
      <c r="V264" s="3">
        <f t="shared" ca="1" si="20"/>
        <v>0.83997617143313408</v>
      </c>
      <c r="W264">
        <f t="shared" ca="1" si="21"/>
        <v>1</v>
      </c>
      <c r="X264">
        <f ca="1">+SUM(W$2:W264)/COUNT(W$2:W264)</f>
        <v>0.54942965779467678</v>
      </c>
      <c r="Y264">
        <f ca="1">+_xlfn.NORM.DIST(X264,$U264,$I$18/SQRT(COUNT(X$2:X264)),1)</f>
        <v>0.50589114377293942</v>
      </c>
    </row>
    <row r="265" spans="1:25" x14ac:dyDescent="0.3">
      <c r="A265">
        <v>264</v>
      </c>
      <c r="B265">
        <v>0.80310000000000004</v>
      </c>
      <c r="C265">
        <v>3.5000000000000001E-3</v>
      </c>
      <c r="D265">
        <v>0.80659999999999998</v>
      </c>
      <c r="E265">
        <v>1</v>
      </c>
      <c r="G265" s="3">
        <f>+SUM(E$2:E265)/COUNT(E$2:E265)</f>
        <v>0.54356060606060608</v>
      </c>
      <c r="H265" s="3">
        <f t="shared" si="19"/>
        <v>0.65</v>
      </c>
      <c r="I265" s="3">
        <f t="shared" si="17"/>
        <v>0.57392869999999996</v>
      </c>
      <c r="K265">
        <f>+_xlfn.NORM.DIST(G265,U265,$I$18/SQRT(COUNT($G$2:G265)),1)</f>
        <v>0.42514647441769243</v>
      </c>
      <c r="L265">
        <f t="shared" si="18"/>
        <v>0.83777762128021427</v>
      </c>
      <c r="U265" s="3">
        <f>+AVERAGE(B$2:B265)+0.5*AVERAGE(C$2:C265)</f>
        <v>0.54990195075757586</v>
      </c>
      <c r="V265" s="3">
        <f t="shared" ca="1" si="20"/>
        <v>5.5813508420852198E-2</v>
      </c>
      <c r="W265">
        <f t="shared" ca="1" si="21"/>
        <v>1</v>
      </c>
      <c r="X265">
        <f ca="1">+SUM(W$2:W265)/COUNT(W$2:W265)</f>
        <v>0.55113636363636365</v>
      </c>
      <c r="Y265">
        <f ca="1">+_xlfn.NORM.DIST(X265,$U265,$I$18/SQRT(COUNT(X$2:X265)),1)</f>
        <v>0.51465433500730473</v>
      </c>
    </row>
    <row r="266" spans="1:25" x14ac:dyDescent="0.3">
      <c r="A266">
        <v>265</v>
      </c>
      <c r="B266">
        <v>0.67049999999999998</v>
      </c>
      <c r="C266">
        <v>4.1999999999999997E-3</v>
      </c>
      <c r="D266">
        <v>0.67469999999999997</v>
      </c>
      <c r="E266">
        <v>1</v>
      </c>
      <c r="G266" s="3">
        <f>+SUM(E$2:E266)/COUNT(E$2:E266)</f>
        <v>0.54528301886792452</v>
      </c>
      <c r="H266" s="3">
        <f t="shared" si="19"/>
        <v>0.65</v>
      </c>
      <c r="I266" s="3">
        <f t="shared" si="17"/>
        <v>0.56981470000000001</v>
      </c>
      <c r="K266">
        <f>+_xlfn.NORM.DIST(G266,U266,$I$18/SQRT(COUNT($G$2:G266)),1)</f>
        <v>0.43977256495560313</v>
      </c>
      <c r="L266">
        <f t="shared" si="18"/>
        <v>0.85051727382528775</v>
      </c>
      <c r="U266" s="3">
        <f>+AVERAGE(B$2:B266)+0.5*AVERAGE(C$2:C266)</f>
        <v>0.55036496226415099</v>
      </c>
      <c r="V266" s="3">
        <f t="shared" ca="1" si="20"/>
        <v>0.14783421112299455</v>
      </c>
      <c r="W266">
        <f t="shared" ca="1" si="21"/>
        <v>1</v>
      </c>
      <c r="X266">
        <f ca="1">+SUM(W$2:W266)/COUNT(W$2:W266)</f>
        <v>0.55283018867924527</v>
      </c>
      <c r="Y266">
        <f ca="1">+_xlfn.NORM.DIST(X266,$U266,$I$18/SQRT(COUNT(X$2:X266)),1)</f>
        <v>0.52930151808062664</v>
      </c>
    </row>
    <row r="267" spans="1:25" x14ac:dyDescent="0.3">
      <c r="A267">
        <v>266</v>
      </c>
      <c r="B267">
        <v>0.81620000000000004</v>
      </c>
      <c r="C267">
        <v>0</v>
      </c>
      <c r="D267">
        <v>0.81620000000000004</v>
      </c>
      <c r="E267">
        <v>1</v>
      </c>
      <c r="G267" s="3">
        <f>+SUM(E$2:E267)/COUNT(E$2:E267)</f>
        <v>0.54699248120300747</v>
      </c>
      <c r="H267" s="3">
        <f t="shared" si="19"/>
        <v>0.67</v>
      </c>
      <c r="I267" s="3">
        <f t="shared" si="17"/>
        <v>0.57054269999999985</v>
      </c>
      <c r="K267">
        <f>+_xlfn.NORM.DIST(G267,U267,$I$18/SQRT(COUNT($G$2:G267)),1)</f>
        <v>0.44803929052730262</v>
      </c>
      <c r="L267">
        <f t="shared" si="18"/>
        <v>0.90117716118104563</v>
      </c>
      <c r="U267" s="3">
        <f>+AVERAGE(B$2:B267)+0.5*AVERAGE(C$2:C267)</f>
        <v>0.55136434210526319</v>
      </c>
      <c r="V267" s="3">
        <f t="shared" ca="1" si="20"/>
        <v>0.34402313623796033</v>
      </c>
      <c r="W267">
        <f t="shared" ca="1" si="21"/>
        <v>1</v>
      </c>
      <c r="X267">
        <f ca="1">+SUM(W$2:W267)/COUNT(W$2:W267)</f>
        <v>0.55451127819548873</v>
      </c>
      <c r="Y267">
        <f ca="1">+_xlfn.NORM.DIST(X267,$U267,$I$18/SQRT(COUNT(X$2:X267)),1)</f>
        <v>0.53745335139260897</v>
      </c>
    </row>
    <row r="268" spans="1:25" x14ac:dyDescent="0.3">
      <c r="A268">
        <v>267</v>
      </c>
      <c r="B268">
        <v>0.37340000000000001</v>
      </c>
      <c r="C268">
        <v>1.2500000000000001E-2</v>
      </c>
      <c r="D268">
        <v>0.38590000000000002</v>
      </c>
      <c r="E268">
        <v>1</v>
      </c>
      <c r="G268" s="3">
        <f>+SUM(E$2:E268)/COUNT(E$2:E268)</f>
        <v>0.54868913857677903</v>
      </c>
      <c r="H268" s="3">
        <f t="shared" si="19"/>
        <v>0.67</v>
      </c>
      <c r="I268" s="3">
        <f t="shared" si="17"/>
        <v>0.57422669999999987</v>
      </c>
      <c r="K268">
        <f>+_xlfn.NORM.DIST(G268,U268,$I$18/SQRT(COUNT($G$2:G268)),1)</f>
        <v>0.47574899053247804</v>
      </c>
      <c r="L268">
        <f t="shared" si="18"/>
        <v>0.89261742818353362</v>
      </c>
      <c r="U268" s="3">
        <f>+AVERAGE(B$2:B268)+0.5*AVERAGE(C$2:C268)</f>
        <v>0.55072121722846457</v>
      </c>
      <c r="V268" s="3">
        <f t="shared" ca="1" si="20"/>
        <v>0.7865073921785517</v>
      </c>
      <c r="W268">
        <f t="shared" ca="1" si="21"/>
        <v>0</v>
      </c>
      <c r="X268">
        <f ca="1">+SUM(W$2:W268)/COUNT(W$2:W268)</f>
        <v>0.55243445692883897</v>
      </c>
      <c r="Y268">
        <f ca="1">+_xlfn.NORM.DIST(X268,$U268,$I$18/SQRT(COUNT(X$2:X268)),1)</f>
        <v>0.52044960146740116</v>
      </c>
    </row>
    <row r="269" spans="1:25" x14ac:dyDescent="0.3">
      <c r="A269">
        <v>268</v>
      </c>
      <c r="B269">
        <v>0.72629999999999995</v>
      </c>
      <c r="C269">
        <v>0</v>
      </c>
      <c r="D269">
        <v>0.72629999999999995</v>
      </c>
      <c r="E269">
        <v>0</v>
      </c>
      <c r="G269" s="3">
        <f>+SUM(E$2:E269)/COUNT(E$2:E269)</f>
        <v>0.54664179104477617</v>
      </c>
      <c r="H269" s="3">
        <f t="shared" si="19"/>
        <v>0.65</v>
      </c>
      <c r="I269" s="3">
        <f t="shared" si="17"/>
        <v>0.5725676999999999</v>
      </c>
      <c r="K269">
        <f>+_xlfn.NORM.DIST(G269,U269,$I$18/SQRT(COUNT($G$2:G269)),1)</f>
        <v>0.44354632734766974</v>
      </c>
      <c r="L269">
        <f t="shared" si="18"/>
        <v>0.84206821679881605</v>
      </c>
      <c r="U269" s="3">
        <f>+AVERAGE(B$2:B269)+0.5*AVERAGE(C$2:C269)</f>
        <v>0.5513763619402986</v>
      </c>
      <c r="V269" s="3">
        <f t="shared" ca="1" si="20"/>
        <v>0.45677919660265964</v>
      </c>
      <c r="W269">
        <f t="shared" ca="1" si="21"/>
        <v>1</v>
      </c>
      <c r="X269">
        <f ca="1">+SUM(W$2:W269)/COUNT(W$2:W269)</f>
        <v>0.55410447761194026</v>
      </c>
      <c r="Y269">
        <f ca="1">+_xlfn.NORM.DIST(X269,$U269,$I$18/SQRT(COUNT(X$2:X269)),1)</f>
        <v>0.53260223119289396</v>
      </c>
    </row>
    <row r="270" spans="1:25" x14ac:dyDescent="0.3">
      <c r="A270">
        <v>269</v>
      </c>
      <c r="B270">
        <v>0.29609999999999997</v>
      </c>
      <c r="C270">
        <v>2.2499999999999999E-2</v>
      </c>
      <c r="D270">
        <v>0.31859999999999999</v>
      </c>
      <c r="E270">
        <v>1</v>
      </c>
      <c r="G270" s="3">
        <f>+SUM(E$2:E270)/COUNT(E$2:E270)</f>
        <v>0.54832713754646845</v>
      </c>
      <c r="H270" s="3">
        <f t="shared" si="19"/>
        <v>0.65</v>
      </c>
      <c r="I270" s="3">
        <f t="shared" si="17"/>
        <v>0.56912969999999985</v>
      </c>
      <c r="K270">
        <f>+_xlfn.NORM.DIST(G270,U270,$I$18/SQRT(COUNT($G$2:G270)),1)</f>
        <v>0.47434274968204226</v>
      </c>
      <c r="L270">
        <f t="shared" si="18"/>
        <v>0.85257180387279463</v>
      </c>
      <c r="U270" s="3">
        <f>+AVERAGE(B$2:B270)+0.5*AVERAGE(C$2:C270)</f>
        <v>0.55046920074349448</v>
      </c>
      <c r="V270" s="3">
        <f t="shared" ca="1" si="20"/>
        <v>0.15298784247762953</v>
      </c>
      <c r="W270">
        <f t="shared" ca="1" si="21"/>
        <v>1</v>
      </c>
      <c r="X270">
        <f ca="1">+SUM(W$2:W270)/COUNT(W$2:W270)</f>
        <v>0.55576208178438657</v>
      </c>
      <c r="Y270">
        <f ca="1">+_xlfn.NORM.DIST(X270,$U270,$I$18/SQRT(COUNT(X$2:X270)),1)</f>
        <v>0.56317457656075809</v>
      </c>
    </row>
    <row r="271" spans="1:25" x14ac:dyDescent="0.3">
      <c r="A271">
        <v>270</v>
      </c>
      <c r="B271">
        <v>0.50790000000000002</v>
      </c>
      <c r="C271">
        <v>7.4000000000000003E-3</v>
      </c>
      <c r="D271">
        <v>0.51529999999999998</v>
      </c>
      <c r="E271">
        <v>1</v>
      </c>
      <c r="G271" s="3">
        <f>+SUM(E$2:E271)/COUNT(E$2:E271)</f>
        <v>0.55000000000000004</v>
      </c>
      <c r="H271" s="3">
        <f t="shared" si="19"/>
        <v>0.67</v>
      </c>
      <c r="I271" s="3">
        <f t="shared" si="17"/>
        <v>0.57044169999999983</v>
      </c>
      <c r="K271">
        <f>+_xlfn.NORM.DIST(G271,U271,$I$18/SQRT(COUNT($G$2:G271)),1)</f>
        <v>0.49609445814970443</v>
      </c>
      <c r="L271">
        <f t="shared" si="18"/>
        <v>0.90140458995752593</v>
      </c>
      <c r="U271" s="3">
        <f>+AVERAGE(B$2:B271)+0.5*AVERAGE(C$2:C271)</f>
        <v>0.55032524074074096</v>
      </c>
      <c r="V271" s="3">
        <f t="shared" ca="1" si="20"/>
        <v>0.30085147634058707</v>
      </c>
      <c r="W271">
        <f t="shared" ca="1" si="21"/>
        <v>1</v>
      </c>
      <c r="X271">
        <f ca="1">+SUM(W$2:W271)/COUNT(W$2:W271)</f>
        <v>0.55740740740740746</v>
      </c>
      <c r="Y271">
        <f ca="1">+_xlfn.NORM.DIST(X271,$U271,$I$18/SQRT(COUNT(X$2:X271)),1)</f>
        <v>0.58440535925078718</v>
      </c>
    </row>
    <row r="272" spans="1:25" x14ac:dyDescent="0.3">
      <c r="A272">
        <v>271</v>
      </c>
      <c r="B272">
        <v>0.6694</v>
      </c>
      <c r="C272">
        <v>6.3E-3</v>
      </c>
      <c r="D272">
        <v>0.67569999999999997</v>
      </c>
      <c r="E272">
        <v>1</v>
      </c>
      <c r="G272" s="3">
        <f>+SUM(E$2:E272)/COUNT(E$2:E272)</f>
        <v>0.55166051660516602</v>
      </c>
      <c r="H272" s="3">
        <f t="shared" si="19"/>
        <v>0.69</v>
      </c>
      <c r="I272" s="3">
        <f t="shared" si="17"/>
        <v>0.57495799999999986</v>
      </c>
      <c r="K272">
        <f>+_xlfn.NORM.DIST(G272,U272,$I$18/SQRT(COUNT($G$2:G272)),1)</f>
        <v>0.51063691152329072</v>
      </c>
      <c r="L272">
        <f t="shared" si="18"/>
        <v>0.93190885478056495</v>
      </c>
      <c r="U272" s="3">
        <f>+AVERAGE(B$2:B272)+0.5*AVERAGE(C$2:C272)</f>
        <v>0.55077625461254631</v>
      </c>
      <c r="V272" s="3">
        <f t="shared" ca="1" si="20"/>
        <v>0.12140945017311233</v>
      </c>
      <c r="W272">
        <f t="shared" ca="1" si="21"/>
        <v>1</v>
      </c>
      <c r="X272">
        <f ca="1">+SUM(W$2:W272)/COUNT(W$2:W272)</f>
        <v>0.55904059040590404</v>
      </c>
      <c r="Y272">
        <f ca="1">+_xlfn.NORM.DIST(X272,$U272,$I$18/SQRT(COUNT(X$2:X272)),1)</f>
        <v>0.59840492874669871</v>
      </c>
    </row>
    <row r="273" spans="1:25" x14ac:dyDescent="0.3">
      <c r="A273">
        <v>272</v>
      </c>
      <c r="B273">
        <v>0.22239999999999999</v>
      </c>
      <c r="C273">
        <v>4.4600000000000001E-2</v>
      </c>
      <c r="D273">
        <v>0.26700000000000002</v>
      </c>
      <c r="E273">
        <v>0</v>
      </c>
      <c r="G273" s="3">
        <f>+SUM(E$2:E273)/COUNT(E$2:E273)</f>
        <v>0.54963235294117652</v>
      </c>
      <c r="H273" s="3">
        <f t="shared" si="19"/>
        <v>0.67</v>
      </c>
      <c r="I273" s="3">
        <f t="shared" si="17"/>
        <v>0.57060599999999984</v>
      </c>
      <c r="K273">
        <f>+_xlfn.NORM.DIST(G273,U273,$I$18/SQRT(COUNT($G$2:G273)),1)</f>
        <v>0.49977556200292589</v>
      </c>
      <c r="L273">
        <f t="shared" si="18"/>
        <v>0.90103442858749283</v>
      </c>
      <c r="U273" s="3">
        <f>+AVERAGE(B$2:B273)+0.5*AVERAGE(C$2:C273)</f>
        <v>0.54965097426470599</v>
      </c>
      <c r="V273" s="3">
        <f t="shared" ca="1" si="20"/>
        <v>0.21409323355033705</v>
      </c>
      <c r="W273">
        <f t="shared" ca="1" si="21"/>
        <v>1</v>
      </c>
      <c r="X273">
        <f ca="1">+SUM(W$2:W273)/COUNT(W$2:W273)</f>
        <v>0.56066176470588236</v>
      </c>
      <c r="Y273">
        <f ca="1">+_xlfn.NORM.DIST(X273,$U273,$I$18/SQRT(COUNT(X$2:X273)),1)</f>
        <v>0.63030270790583653</v>
      </c>
    </row>
    <row r="274" spans="1:25" x14ac:dyDescent="0.3">
      <c r="A274">
        <v>273</v>
      </c>
      <c r="B274">
        <v>0.62370000000000003</v>
      </c>
      <c r="C274">
        <v>7.0000000000000001E-3</v>
      </c>
      <c r="D274">
        <v>0.63070000000000004</v>
      </c>
      <c r="E274">
        <v>0</v>
      </c>
      <c r="G274" s="3">
        <f>+SUM(E$2:E274)/COUNT(E$2:E274)</f>
        <v>0.54761904761904767</v>
      </c>
      <c r="H274" s="3">
        <f t="shared" si="19"/>
        <v>0.65</v>
      </c>
      <c r="I274" s="3">
        <f t="shared" si="17"/>
        <v>0.56661399999999984</v>
      </c>
      <c r="K274">
        <f>+_xlfn.NORM.DIST(G274,U274,$I$18/SQRT(COUNT($G$2:G274)),1)</f>
        <v>0.47205760223809928</v>
      </c>
      <c r="L274">
        <f t="shared" si="18"/>
        <v>0.85995423105254398</v>
      </c>
      <c r="U274" s="3">
        <f>+AVERAGE(B$2:B274)+0.5*AVERAGE(C$2:C274)</f>
        <v>0.54993503663003684</v>
      </c>
      <c r="V274" s="3">
        <f t="shared" ca="1" si="20"/>
        <v>0.69434739594759398</v>
      </c>
      <c r="W274">
        <f t="shared" ca="1" si="21"/>
        <v>0</v>
      </c>
      <c r="X274">
        <f ca="1">+SUM(W$2:W274)/COUNT(W$2:W274)</f>
        <v>0.55860805860805862</v>
      </c>
      <c r="Y274">
        <f ca="1">+_xlfn.NORM.DIST(X274,$U274,$I$18/SQRT(COUNT(X$2:X274)),1)</f>
        <v>0.60353522379618996</v>
      </c>
    </row>
    <row r="275" spans="1:25" x14ac:dyDescent="0.3">
      <c r="A275">
        <v>274</v>
      </c>
      <c r="B275">
        <v>0.5343</v>
      </c>
      <c r="C275">
        <v>0</v>
      </c>
      <c r="D275">
        <v>0.5343</v>
      </c>
      <c r="E275">
        <v>0</v>
      </c>
      <c r="G275" s="3">
        <f>+SUM(E$2:E275)/COUNT(E$2:E275)</f>
        <v>0.54562043795620441</v>
      </c>
      <c r="H275" s="3">
        <f t="shared" si="19"/>
        <v>0.63</v>
      </c>
      <c r="I275" s="3">
        <f t="shared" si="17"/>
        <v>0.56837799999999972</v>
      </c>
      <c r="K275">
        <f>+_xlfn.NORM.DIST(G275,U275,$I$18/SQRT(COUNT($G$2:G275)),1)</f>
        <v>0.4486394065575266</v>
      </c>
      <c r="L275">
        <f t="shared" si="18"/>
        <v>0.78762300101262572</v>
      </c>
      <c r="U275" s="3">
        <f>+AVERAGE(B$2:B275)+0.5*AVERAGE(C$2:C275)</f>
        <v>0.54987797445255493</v>
      </c>
      <c r="V275" s="3">
        <f t="shared" ca="1" si="20"/>
        <v>0.33697558566394503</v>
      </c>
      <c r="W275">
        <f t="shared" ca="1" si="21"/>
        <v>1</v>
      </c>
      <c r="X275">
        <f ca="1">+SUM(W$2:W275)/COUNT(W$2:W275)</f>
        <v>0.56021897810218979</v>
      </c>
      <c r="Y275">
        <f ca="1">+_xlfn.NORM.DIST(X275,$U275,$I$18/SQRT(COUNT(X$2:X275)),1)</f>
        <v>0.62307475310661409</v>
      </c>
    </row>
    <row r="276" spans="1:25" x14ac:dyDescent="0.3">
      <c r="A276">
        <v>275</v>
      </c>
      <c r="B276">
        <v>0.54120000000000001</v>
      </c>
      <c r="C276">
        <v>0.19120000000000001</v>
      </c>
      <c r="D276">
        <v>0.73240000000000005</v>
      </c>
      <c r="E276">
        <v>1</v>
      </c>
      <c r="G276" s="3">
        <f>+SUM(E$2:E276)/COUNT(E$2:E276)</f>
        <v>0.54727272727272724</v>
      </c>
      <c r="H276" s="3">
        <f t="shared" si="19"/>
        <v>0.63</v>
      </c>
      <c r="I276" s="3">
        <f t="shared" si="17"/>
        <v>0.5704079999999998</v>
      </c>
      <c r="K276">
        <f>+_xlfn.NORM.DIST(G276,U276,$I$18/SQRT(COUNT($G$2:G276)),1)</f>
        <v>0.46464277076651733</v>
      </c>
      <c r="L276">
        <f t="shared" si="18"/>
        <v>0.7799148906345249</v>
      </c>
      <c r="U276" s="3">
        <f>+AVERAGE(B$2:B276)+0.5*AVERAGE(C$2:C276)</f>
        <v>0.55019405454545467</v>
      </c>
      <c r="V276" s="3">
        <f t="shared" ca="1" si="20"/>
        <v>0.61714490738525529</v>
      </c>
      <c r="W276">
        <f t="shared" ca="1" si="21"/>
        <v>0.5</v>
      </c>
      <c r="X276">
        <f ca="1">+SUM(W$2:W276)/COUNT(W$2:W276)</f>
        <v>0.56000000000000005</v>
      </c>
      <c r="Y276">
        <f ca="1">+_xlfn.NORM.DIST(X276,$U276,$I$18/SQRT(COUNT(X$2:X276)),1)</f>
        <v>0.61710414653569912</v>
      </c>
    </row>
    <row r="277" spans="1:25" x14ac:dyDescent="0.3">
      <c r="A277">
        <v>276</v>
      </c>
      <c r="B277">
        <v>0.14879999999999999</v>
      </c>
      <c r="C277">
        <v>3.8E-3</v>
      </c>
      <c r="D277">
        <v>0.15259999999999999</v>
      </c>
      <c r="E277">
        <v>0</v>
      </c>
      <c r="G277" s="3">
        <f>+SUM(E$2:E277)/COUNT(E$2:E277)</f>
        <v>0.54528985507246375</v>
      </c>
      <c r="H277" s="3">
        <f t="shared" si="19"/>
        <v>0.61</v>
      </c>
      <c r="I277" s="3">
        <f t="shared" si="17"/>
        <v>0.55677599999999983</v>
      </c>
      <c r="K277">
        <f>+_xlfn.NORM.DIST(G277,U277,$I$18/SQRT(COUNT($G$2:G277)),1)</f>
        <v>0.45810864888232322</v>
      </c>
      <c r="L277">
        <f t="shared" si="18"/>
        <v>0.75472048861568741</v>
      </c>
      <c r="U277" s="3">
        <f>+AVERAGE(B$2:B277)+0.5*AVERAGE(C$2:C277)</f>
        <v>0.5487466123188407</v>
      </c>
      <c r="V277" s="3">
        <f t="shared" ca="1" si="20"/>
        <v>0.2827500313352771</v>
      </c>
      <c r="W277">
        <f t="shared" ca="1" si="21"/>
        <v>0</v>
      </c>
      <c r="X277">
        <f ca="1">+SUM(W$2:W277)/COUNT(W$2:W277)</f>
        <v>0.55797101449275366</v>
      </c>
      <c r="Y277">
        <f ca="1">+_xlfn.NORM.DIST(X277,$U277,$I$18/SQRT(COUNT(X$2:X277)),1)</f>
        <v>0.61054008348111477</v>
      </c>
    </row>
    <row r="278" spans="1:25" x14ac:dyDescent="0.3">
      <c r="A278" s="9">
        <v>277</v>
      </c>
      <c r="B278">
        <v>0.81310000000000004</v>
      </c>
      <c r="C278">
        <v>6.2600000000000003E-2</v>
      </c>
      <c r="D278">
        <v>0.87570000000000003</v>
      </c>
      <c r="E278">
        <v>1</v>
      </c>
      <c r="G278" s="3">
        <f>+SUM(E$2:E278)/COUNT(E$2:E278)</f>
        <v>0.54693140794223827</v>
      </c>
      <c r="H278" s="3">
        <f t="shared" si="19"/>
        <v>0.61</v>
      </c>
      <c r="I278" s="3">
        <f t="shared" si="17"/>
        <v>0.56020199999999987</v>
      </c>
      <c r="K278">
        <f>+_xlfn.NORM.DIST(G278,U278,$I$18/SQRT(COUNT($G$2:G278)),1)</f>
        <v>0.46498463558595282</v>
      </c>
      <c r="L278">
        <f t="shared" si="18"/>
        <v>0.74055013773839362</v>
      </c>
      <c r="U278" s="3">
        <f>+AVERAGE(B$2:B278)+0.5*AVERAGE(C$2:C278)</f>
        <v>0.54981395306859215</v>
      </c>
      <c r="V278" s="3">
        <f t="shared" ca="1" si="20"/>
        <v>0.55666571020132494</v>
      </c>
      <c r="W278">
        <f t="shared" ca="1" si="21"/>
        <v>1</v>
      </c>
      <c r="X278">
        <f ca="1">+SUM(W$2:W278)/COUNT(W$2:W278)</f>
        <v>0.55956678700361007</v>
      </c>
      <c r="Y278">
        <f ca="1">+_xlfn.NORM.DIST(X278,$U278,$I$18/SQRT(COUNT(X$2:X278)),1)</f>
        <v>0.61689880582897971</v>
      </c>
    </row>
    <row r="279" spans="1:25" x14ac:dyDescent="0.3">
      <c r="A279">
        <v>278</v>
      </c>
      <c r="B279">
        <v>0.41</v>
      </c>
      <c r="C279">
        <v>4.1000000000000003E-3</v>
      </c>
      <c r="D279">
        <v>0.41409999999999997</v>
      </c>
      <c r="E279">
        <v>0</v>
      </c>
      <c r="G279" s="3">
        <f>+SUM(E$2:E279)/COUNT(E$2:E279)</f>
        <v>0.54496402877697847</v>
      </c>
      <c r="H279" s="3">
        <f t="shared" si="19"/>
        <v>0.61</v>
      </c>
      <c r="I279" s="3">
        <f t="shared" si="17"/>
        <v>0.55492699999999995</v>
      </c>
      <c r="K279">
        <f>+_xlfn.NORM.DIST(G279,U279,$I$18/SQRT(COUNT($G$2:G279)),1)</f>
        <v>0.44709820635571906</v>
      </c>
      <c r="L279">
        <f t="shared" si="18"/>
        <v>0.7621917053586984</v>
      </c>
      <c r="U279" s="3">
        <f>+AVERAGE(B$2:B279)+0.5*AVERAGE(C$2:C279)</f>
        <v>0.54931839928057558</v>
      </c>
      <c r="V279" s="3">
        <f t="shared" ca="1" si="20"/>
        <v>0.5872840261782114</v>
      </c>
      <c r="W279">
        <f t="shared" ca="1" si="21"/>
        <v>0</v>
      </c>
      <c r="X279">
        <f ca="1">+SUM(W$2:W279)/COUNT(W$2:W279)</f>
        <v>0.55755395683453235</v>
      </c>
      <c r="Y279">
        <f ca="1">+_xlfn.NORM.DIST(X279,$U279,$I$18/SQRT(COUNT(X$2:X279)),1)</f>
        <v>0.59930161071621013</v>
      </c>
    </row>
    <row r="280" spans="1:25" x14ac:dyDescent="0.3">
      <c r="A280">
        <v>279</v>
      </c>
      <c r="B280" s="16">
        <v>0.59699999999999998</v>
      </c>
      <c r="C280">
        <v>0</v>
      </c>
      <c r="D280">
        <v>0.59699999999999998</v>
      </c>
      <c r="E280">
        <v>1</v>
      </c>
      <c r="G280" s="3">
        <f>+SUM(E$2:E280)/COUNT(E$2:E280)</f>
        <v>0.54659498207885304</v>
      </c>
      <c r="H280" s="3">
        <f t="shared" si="19"/>
        <v>0.63</v>
      </c>
      <c r="I280" s="3">
        <f t="shared" si="17"/>
        <v>0.55636099999999988</v>
      </c>
      <c r="K280">
        <f>+_xlfn.NORM.DIST(G280,U280,$I$18/SQRT(COUNT($G$2:G280)),1)</f>
        <v>0.46471561834235281</v>
      </c>
      <c r="L280">
        <f t="shared" si="18"/>
        <v>0.82992251601716882</v>
      </c>
      <c r="U280" s="3">
        <f>+AVERAGE(B$2:B280)+0.5*AVERAGE(C$2:C280)</f>
        <v>0.54948930107526894</v>
      </c>
      <c r="V280" s="3">
        <f t="shared" ca="1" si="20"/>
        <v>0.35334956480330659</v>
      </c>
      <c r="W280">
        <f t="shared" ca="1" si="21"/>
        <v>1</v>
      </c>
      <c r="X280">
        <f ca="1">+SUM(W$2:W280)/COUNT(W$2:W280)</f>
        <v>0.55913978494623651</v>
      </c>
      <c r="Y280">
        <f ca="1">+_xlfn.NORM.DIST(X280,$U280,$I$18/SQRT(COUNT(X$2:X280)),1)</f>
        <v>0.616112211146428</v>
      </c>
    </row>
    <row r="281" spans="1:25" x14ac:dyDescent="0.3">
      <c r="A281">
        <v>280</v>
      </c>
      <c r="B281" s="16">
        <v>0.67459999999999998</v>
      </c>
      <c r="C281">
        <v>3.3E-3</v>
      </c>
      <c r="D281">
        <v>0.67789999999999995</v>
      </c>
      <c r="E281">
        <v>1</v>
      </c>
      <c r="G281" s="3">
        <f>+SUM(E$2:E281)/COUNT(E$2:E281)</f>
        <v>0.54821428571428577</v>
      </c>
      <c r="H281" s="3">
        <f t="shared" si="19"/>
        <v>0.65</v>
      </c>
      <c r="I281" s="3">
        <f t="shared" si="17"/>
        <v>0.5548559999999999</v>
      </c>
      <c r="K281">
        <f>+_xlfn.NORM.DIST(G281,U281,$I$18/SQRT(COUNT($G$2:G281)),1)</f>
        <v>0.47888194766274916</v>
      </c>
      <c r="L281">
        <f t="shared" si="18"/>
        <v>0.89110336094736908</v>
      </c>
      <c r="U281" s="3">
        <f>+AVERAGE(B$2:B281)+0.5*AVERAGE(C$2:C281)</f>
        <v>0.54994201785714303</v>
      </c>
      <c r="V281" s="3">
        <f t="shared" ca="1" si="20"/>
        <v>0.68177168440673352</v>
      </c>
      <c r="W281">
        <f t="shared" ca="1" si="21"/>
        <v>0</v>
      </c>
      <c r="X281">
        <f ca="1">+SUM(W$2:W281)/COUNT(W$2:W281)</f>
        <v>0.55714285714285716</v>
      </c>
      <c r="Y281">
        <f ca="1">+_xlfn.NORM.DIST(X281,$U281,$I$18/SQRT(COUNT(X$2:X281)),1)</f>
        <v>0.58734710409365665</v>
      </c>
    </row>
    <row r="282" spans="1:25" x14ac:dyDescent="0.3">
      <c r="A282">
        <v>281</v>
      </c>
      <c r="B282" s="16">
        <v>0.77470000000000006</v>
      </c>
      <c r="C282">
        <v>3.2300000000000002E-2</v>
      </c>
      <c r="D282">
        <v>0.80700000000000005</v>
      </c>
      <c r="E282">
        <v>1</v>
      </c>
      <c r="G282" s="3">
        <f>+SUM(E$2:E282)/COUNT(E$2:E282)</f>
        <v>0.54982206405693945</v>
      </c>
      <c r="H282" s="3">
        <f t="shared" si="19"/>
        <v>0.65</v>
      </c>
      <c r="I282" s="3">
        <f t="shared" si="17"/>
        <v>0.561527</v>
      </c>
      <c r="K282">
        <f>+_xlfn.NORM.DIST(G282,U282,$I$18/SQRT(COUNT($G$2:G282)),1)</f>
        <v>0.48802963694537749</v>
      </c>
      <c r="L282">
        <f t="shared" si="18"/>
        <v>0.87410377900825376</v>
      </c>
      <c r="U282" s="3">
        <f>+AVERAGE(B$2:B282)+0.5*AVERAGE(C$2:C282)</f>
        <v>0.55079934163701083</v>
      </c>
      <c r="V282" s="3">
        <f t="shared" ca="1" si="20"/>
        <v>0.44155182956855044</v>
      </c>
      <c r="W282">
        <f t="shared" ca="1" si="21"/>
        <v>1</v>
      </c>
      <c r="X282">
        <f ca="1">+SUM(W$2:W282)/COUNT(W$2:W282)</f>
        <v>0.55871886120996439</v>
      </c>
      <c r="Y282">
        <f ca="1">+_xlfn.NORM.DIST(X282,$U282,$I$18/SQRT(COUNT(X$2:X282)),1)</f>
        <v>0.59607037882524572</v>
      </c>
    </row>
    <row r="283" spans="1:25" x14ac:dyDescent="0.3">
      <c r="A283">
        <v>282</v>
      </c>
      <c r="B283" s="16">
        <v>0.81820000000000004</v>
      </c>
      <c r="C283">
        <v>0</v>
      </c>
      <c r="D283">
        <v>0.81820000000000004</v>
      </c>
      <c r="E283">
        <v>1</v>
      </c>
      <c r="G283" s="3">
        <f>+SUM(E$2:E283)/COUNT(E$2:E283)</f>
        <v>0.5514184397163121</v>
      </c>
      <c r="H283" s="3">
        <f t="shared" si="19"/>
        <v>0.65</v>
      </c>
      <c r="I283" s="3">
        <f t="shared" si="17"/>
        <v>0.57196499999999983</v>
      </c>
      <c r="K283">
        <f>+_xlfn.NORM.DIST(G283,U283,$I$18/SQRT(COUNT($G$2:G283)),1)</f>
        <v>0.49596087210896384</v>
      </c>
      <c r="L283">
        <f t="shared" si="18"/>
        <v>0.84394422336674557</v>
      </c>
      <c r="U283" s="3">
        <f>+AVERAGE(B$2:B283)+0.5*AVERAGE(C$2:C283)</f>
        <v>0.5517475709219859</v>
      </c>
      <c r="V283" s="3">
        <f t="shared" ca="1" si="20"/>
        <v>0.42927214125370383</v>
      </c>
      <c r="W283">
        <f t="shared" ca="1" si="21"/>
        <v>1</v>
      </c>
      <c r="X283">
        <f ca="1">+SUM(W$2:W283)/COUNT(W$2:W283)</f>
        <v>0.56028368794326244</v>
      </c>
      <c r="Y283">
        <f ca="1">+_xlfn.NORM.DIST(X283,$U283,$I$18/SQRT(COUNT(X$2:X283)),1)</f>
        <v>0.60356624712310403</v>
      </c>
    </row>
    <row r="284" spans="1:25" x14ac:dyDescent="0.3">
      <c r="A284">
        <v>283</v>
      </c>
      <c r="B284" s="16">
        <v>0.70789999999999997</v>
      </c>
      <c r="C284">
        <v>1.4999999999999999E-2</v>
      </c>
      <c r="D284">
        <v>0.72289999999999999</v>
      </c>
      <c r="E284">
        <v>1</v>
      </c>
      <c r="G284" s="3">
        <f>+SUM(E$2:E284)/COUNT(E$2:E284)</f>
        <v>0.55300353356890464</v>
      </c>
      <c r="H284" s="3">
        <f t="shared" si="19"/>
        <v>0.67</v>
      </c>
      <c r="I284" s="3">
        <f t="shared" si="17"/>
        <v>0.57594599999999996</v>
      </c>
      <c r="K284">
        <f>+_xlfn.NORM.DIST(G284,U284,$I$18/SQRT(COUNT($G$2:G284)),1)</f>
        <v>0.50833088732599907</v>
      </c>
      <c r="L284">
        <f t="shared" si="18"/>
        <v>0.88844467033986829</v>
      </c>
      <c r="U284" s="3">
        <f>+AVERAGE(B$2:B284)+0.5*AVERAGE(C$2:C284)</f>
        <v>0.55232584805653717</v>
      </c>
      <c r="V284" s="3">
        <f t="shared" ca="1" si="20"/>
        <v>0.84012516279112537</v>
      </c>
      <c r="W284">
        <f t="shared" ca="1" si="21"/>
        <v>0</v>
      </c>
      <c r="X284">
        <f ca="1">+SUM(W$2:W284)/COUNT(W$2:W284)</f>
        <v>0.55830388692579502</v>
      </c>
      <c r="Y284">
        <f ca="1">+_xlfn.NORM.DIST(X284,$U284,$I$18/SQRT(COUNT(X$2:X284)),1)</f>
        <v>0.57308064933015401</v>
      </c>
    </row>
    <row r="285" spans="1:25" x14ac:dyDescent="0.3">
      <c r="A285">
        <v>284</v>
      </c>
      <c r="B285" s="16">
        <v>0.2727</v>
      </c>
      <c r="C285">
        <v>0</v>
      </c>
      <c r="D285">
        <v>0.2727</v>
      </c>
      <c r="E285">
        <v>0</v>
      </c>
      <c r="G285" s="3">
        <f>+SUM(E$2:E285)/COUNT(E$2:E285)</f>
        <v>0.551056338028169</v>
      </c>
      <c r="H285" s="3">
        <f t="shared" si="19"/>
        <v>0.67</v>
      </c>
      <c r="I285" s="3">
        <f t="shared" si="17"/>
        <v>0.57214100000000001</v>
      </c>
      <c r="K285">
        <f>+_xlfn.NORM.DIST(G285,U285,$I$18/SQRT(COUNT($G$2:G285)),1)</f>
        <v>0.49649114292640018</v>
      </c>
      <c r="L285">
        <f t="shared" si="18"/>
        <v>0.89752691893452663</v>
      </c>
      <c r="U285" s="3">
        <f>+AVERAGE(B$2:B285)+0.5*AVERAGE(C$2:C285)</f>
        <v>0.55134125</v>
      </c>
      <c r="V285" s="3">
        <f t="shared" ca="1" si="20"/>
        <v>0.77218094083658728</v>
      </c>
      <c r="W285">
        <f t="shared" ca="1" si="21"/>
        <v>0</v>
      </c>
      <c r="X285">
        <f ca="1">+SUM(W$2:W285)/COUNT(W$2:W285)</f>
        <v>0.55633802816901412</v>
      </c>
      <c r="Y285">
        <f ca="1">+_xlfn.NORM.DIST(X285,$U285,$I$18/SQRT(COUNT(X$2:X285)),1)</f>
        <v>0.56129584798671961</v>
      </c>
    </row>
    <row r="286" spans="1:25" x14ac:dyDescent="0.3">
      <c r="A286">
        <v>285</v>
      </c>
      <c r="B286" s="16">
        <v>0.1323</v>
      </c>
      <c r="C286">
        <v>0</v>
      </c>
      <c r="D286">
        <v>0.1323</v>
      </c>
      <c r="E286">
        <v>0</v>
      </c>
      <c r="G286" s="3">
        <f>+SUM(E$2:E286)/COUNT(E$2:E286)</f>
        <v>0.5491228070175439</v>
      </c>
      <c r="H286" s="3">
        <f t="shared" si="19"/>
        <v>0.65</v>
      </c>
      <c r="I286" s="3">
        <f t="shared" si="17"/>
        <v>0.55981999999999998</v>
      </c>
      <c r="K286">
        <f>+_xlfn.NORM.DIST(G286,U286,$I$18/SQRT(COUNT($G$2:G286)),1)</f>
        <v>0.49077092890643215</v>
      </c>
      <c r="L286">
        <f t="shared" si="18"/>
        <v>0.87862033911763826</v>
      </c>
      <c r="U286" s="3">
        <f>+AVERAGE(B$2:B286)+0.5*AVERAGE(C$2:C286)</f>
        <v>0.54987092982456132</v>
      </c>
      <c r="V286" s="3">
        <f t="shared" ca="1" si="20"/>
        <v>0.77615722414210031</v>
      </c>
      <c r="W286">
        <f t="shared" ca="1" si="21"/>
        <v>0</v>
      </c>
      <c r="X286">
        <f ca="1">+SUM(W$2:W286)/COUNT(W$2:W286)</f>
        <v>0.55438596491228065</v>
      </c>
      <c r="Y286">
        <f ca="1">+_xlfn.NORM.DIST(X286,$U286,$I$18/SQRT(COUNT(X$2:X286)),1)</f>
        <v>0.55552334481373333</v>
      </c>
    </row>
    <row r="287" spans="1:25" x14ac:dyDescent="0.3">
      <c r="A287">
        <v>286</v>
      </c>
      <c r="B287" s="16">
        <v>0.28339999999999999</v>
      </c>
      <c r="C287">
        <v>4.5999999999999999E-3</v>
      </c>
      <c r="D287">
        <v>0.28799999999999998</v>
      </c>
      <c r="E287">
        <v>0</v>
      </c>
      <c r="G287" s="3">
        <f>+SUM(E$2:E287)/COUNT(E$2:E287)</f>
        <v>0.54720279720279719</v>
      </c>
      <c r="H287" s="3">
        <f t="shared" si="19"/>
        <v>0.63</v>
      </c>
      <c r="I287" s="3">
        <f t="shared" si="17"/>
        <v>0.55245199999999994</v>
      </c>
      <c r="K287">
        <f>+_xlfn.NORM.DIST(G287,U287,$I$18/SQRT(COUNT($G$2:G287)),1)</f>
        <v>0.47845067870152019</v>
      </c>
      <c r="L287">
        <f t="shared" si="18"/>
        <v>0.84242949653511823</v>
      </c>
      <c r="U287" s="3">
        <f>+AVERAGE(B$2:B287)+0.5*AVERAGE(C$2:C287)</f>
        <v>0.54894725524475518</v>
      </c>
      <c r="V287" s="3">
        <f t="shared" ca="1" si="20"/>
        <v>0.39225903673249007</v>
      </c>
      <c r="W287">
        <f t="shared" ca="1" si="21"/>
        <v>0</v>
      </c>
      <c r="X287">
        <f ca="1">+SUM(W$2:W287)/COUNT(W$2:W287)</f>
        <v>0.55244755244755239</v>
      </c>
      <c r="Y287">
        <f ca="1">+_xlfn.NORM.DIST(X287,$U287,$I$18/SQRT(COUNT(X$2:X287)),1)</f>
        <v>0.54317565078451424</v>
      </c>
    </row>
    <row r="288" spans="1:25" x14ac:dyDescent="0.3">
      <c r="A288">
        <v>287</v>
      </c>
      <c r="B288" s="16">
        <v>0.74429999999999996</v>
      </c>
      <c r="C288">
        <v>2.01E-2</v>
      </c>
      <c r="D288">
        <v>0.76439999999999997</v>
      </c>
      <c r="E288">
        <v>1</v>
      </c>
      <c r="G288" s="3">
        <f>+SUM(E$2:E288)/COUNT(E$2:E288)</f>
        <v>0.54878048780487809</v>
      </c>
      <c r="H288" s="3">
        <f t="shared" si="19"/>
        <v>0.65</v>
      </c>
      <c r="I288" s="3">
        <f t="shared" si="17"/>
        <v>0.565801</v>
      </c>
      <c r="K288">
        <f>+_xlfn.NORM.DIST(G288,U288,$I$18/SQRT(COUNT($G$2:G288)),1)</f>
        <v>0.48907600846603072</v>
      </c>
      <c r="L288">
        <f t="shared" si="18"/>
        <v>0.86228536613724338</v>
      </c>
      <c r="U288" s="3">
        <f>+AVERAGE(B$2:B288)+0.5*AVERAGE(C$2:C288)</f>
        <v>0.54966294425087103</v>
      </c>
      <c r="V288" s="3">
        <f t="shared" ca="1" si="20"/>
        <v>8.1377222618939093E-2</v>
      </c>
      <c r="W288">
        <f t="shared" ca="1" si="21"/>
        <v>1</v>
      </c>
      <c r="X288">
        <f ca="1">+SUM(W$2:W288)/COUNT(W$2:W288)</f>
        <v>0.55400696864111498</v>
      </c>
      <c r="Y288">
        <f ca="1">+_xlfn.NORM.DIST(X288,$U288,$I$18/SQRT(COUNT(X$2:X288)),1)</f>
        <v>0.55361924965225651</v>
      </c>
    </row>
    <row r="289" spans="1:25" x14ac:dyDescent="0.3">
      <c r="A289">
        <v>288</v>
      </c>
      <c r="B289" s="16">
        <v>0.88639999999999997</v>
      </c>
      <c r="C289">
        <v>0</v>
      </c>
      <c r="D289">
        <v>0.88639999999999997</v>
      </c>
      <c r="E289">
        <v>0</v>
      </c>
      <c r="G289" s="3">
        <f>+SUM(E$2:E289)/COUNT(E$2:E289)</f>
        <v>0.546875</v>
      </c>
      <c r="H289" s="3">
        <f t="shared" si="19"/>
        <v>0.63</v>
      </c>
      <c r="I289" s="3">
        <f t="shared" si="17"/>
        <v>0.56935000000000002</v>
      </c>
      <c r="K289">
        <f>+_xlfn.NORM.DIST(G289,U289,$I$18/SQRT(COUNT($G$2:G289)),1)</f>
        <v>0.4510460129305866</v>
      </c>
      <c r="L289">
        <f t="shared" si="18"/>
        <v>0.78395207646496889</v>
      </c>
      <c r="U289" s="3">
        <f>+AVERAGE(B$2:B289)+0.5*AVERAGE(C$2:C289)</f>
        <v>0.55083217013888897</v>
      </c>
      <c r="V289" s="3">
        <f t="shared" ca="1" si="20"/>
        <v>0.19739942781013486</v>
      </c>
      <c r="W289">
        <f t="shared" ca="1" si="21"/>
        <v>1</v>
      </c>
      <c r="X289">
        <f ca="1">+SUM(W$2:W289)/COUNT(W$2:W289)</f>
        <v>0.55555555555555558</v>
      </c>
      <c r="Y289">
        <f ca="1">+_xlfn.NORM.DIST(X289,$U289,$I$18/SQRT(COUNT(X$2:X289)),1)</f>
        <v>0.55837039007200373</v>
      </c>
    </row>
    <row r="290" spans="1:25" x14ac:dyDescent="0.3">
      <c r="A290">
        <v>289</v>
      </c>
      <c r="B290" s="16">
        <v>0.84089999999999998</v>
      </c>
      <c r="C290">
        <v>0.15909999999999999</v>
      </c>
      <c r="D290">
        <v>1</v>
      </c>
      <c r="E290">
        <v>1</v>
      </c>
      <c r="G290" s="3">
        <f>+SUM(E$2:E290)/COUNT(E$2:E290)</f>
        <v>0.54844290657439443</v>
      </c>
      <c r="H290" s="3">
        <f t="shared" si="19"/>
        <v>0.63</v>
      </c>
      <c r="I290" s="3">
        <f t="shared" si="17"/>
        <v>0.57298300000000002</v>
      </c>
      <c r="K290">
        <f>+_xlfn.NORM.DIST(G290,U290,$I$18/SQRT(COUNT($G$2:G290)),1)</f>
        <v>0.45452614826251103</v>
      </c>
      <c r="L290">
        <f t="shared" si="18"/>
        <v>0.76991026882805647</v>
      </c>
      <c r="U290" s="3">
        <f>+AVERAGE(B$2:B290)+0.5*AVERAGE(C$2:C290)</f>
        <v>0.55211112456747402</v>
      </c>
      <c r="V290" s="3">
        <f t="shared" ca="1" si="20"/>
        <v>0.43377899214306725</v>
      </c>
      <c r="W290">
        <f t="shared" ca="1" si="21"/>
        <v>1</v>
      </c>
      <c r="X290">
        <f ca="1">+SUM(W$2:W290)/COUNT(W$2:W290)</f>
        <v>0.55709342560553632</v>
      </c>
      <c r="Y290">
        <f ca="1">+_xlfn.NORM.DIST(X290,$U290,$I$18/SQRT(COUNT(X$2:X290)),1)</f>
        <v>0.5616510655443423</v>
      </c>
    </row>
    <row r="291" spans="1:25" x14ac:dyDescent="0.3">
      <c r="A291">
        <v>290</v>
      </c>
      <c r="B291" s="16">
        <v>0.81820000000000004</v>
      </c>
      <c r="C291">
        <v>0</v>
      </c>
      <c r="D291">
        <v>0.81820000000000004</v>
      </c>
      <c r="E291">
        <v>0</v>
      </c>
      <c r="G291" s="3">
        <f>+SUM(E$2:E291)/COUNT(E$2:E291)</f>
        <v>0.54655172413793107</v>
      </c>
      <c r="H291" s="3">
        <f t="shared" si="19"/>
        <v>0.61</v>
      </c>
      <c r="I291" s="3">
        <f t="shared" si="17"/>
        <v>0.57550900000000016</v>
      </c>
      <c r="K291">
        <f>+_xlfn.NORM.DIST(G291,U291,$I$18/SQRT(COUNT($G$2:G291)),1)</f>
        <v>0.41993846934646661</v>
      </c>
      <c r="L291">
        <f t="shared" si="18"/>
        <v>0.67247873795297441</v>
      </c>
      <c r="U291" s="3">
        <f>+AVERAGE(B$2:B291)+0.5*AVERAGE(C$2:C291)</f>
        <v>0.55302867241379305</v>
      </c>
      <c r="V291" s="3">
        <f t="shared" ca="1" si="20"/>
        <v>0.42219670338490145</v>
      </c>
      <c r="W291">
        <f t="shared" ca="1" si="21"/>
        <v>1</v>
      </c>
      <c r="X291">
        <f ca="1">+SUM(W$2:W291)/COUNT(W$2:W291)</f>
        <v>0.55862068965517242</v>
      </c>
      <c r="Y291">
        <f ca="1">+_xlfn.NORM.DIST(X291,$U291,$I$18/SQRT(COUNT(X$2:X291)),1)</f>
        <v>0.5692421744715469</v>
      </c>
    </row>
    <row r="292" spans="1:25" x14ac:dyDescent="0.3">
      <c r="A292">
        <v>291</v>
      </c>
      <c r="B292" s="16">
        <v>0.88790000000000002</v>
      </c>
      <c r="C292">
        <v>0</v>
      </c>
      <c r="D292">
        <v>0.88790000000000002</v>
      </c>
      <c r="E292">
        <v>1</v>
      </c>
      <c r="G292" s="3">
        <f>+SUM(E$2:E292)/COUNT(E$2:E292)</f>
        <v>0.54810996563573888</v>
      </c>
      <c r="H292" s="3">
        <f t="shared" si="19"/>
        <v>0.61</v>
      </c>
      <c r="I292" s="3">
        <f t="shared" si="17"/>
        <v>0.58808500000000019</v>
      </c>
      <c r="K292">
        <f>+_xlfn.NORM.DIST(G292,U292,$I$18/SQRT(COUNT($G$2:G292)),1)</f>
        <v>0.42478561521623853</v>
      </c>
      <c r="L292">
        <f t="shared" si="18"/>
        <v>0.61174457616416222</v>
      </c>
      <c r="U292" s="3">
        <f>+AVERAGE(B$2:B292)+0.5*AVERAGE(C$2:C292)</f>
        <v>0.55417943298969086</v>
      </c>
      <c r="V292" s="3">
        <f t="shared" ca="1" si="20"/>
        <v>0.48158725293731119</v>
      </c>
      <c r="W292">
        <f t="shared" ca="1" si="21"/>
        <v>1</v>
      </c>
      <c r="X292">
        <f ca="1">+SUM(W$2:W292)/COUNT(W$2:W292)</f>
        <v>0.56013745704467355</v>
      </c>
      <c r="Y292">
        <f ca="1">+_xlfn.NORM.DIST(X292,$U292,$I$18/SQRT(COUNT(X$2:X292)),1)</f>
        <v>0.57384938374796746</v>
      </c>
    </row>
    <row r="293" spans="1:25" x14ac:dyDescent="0.3">
      <c r="A293">
        <v>292</v>
      </c>
      <c r="B293" s="16">
        <v>0.78590000000000004</v>
      </c>
      <c r="C293">
        <v>0</v>
      </c>
      <c r="D293">
        <v>0.78590000000000004</v>
      </c>
      <c r="E293">
        <v>0</v>
      </c>
      <c r="G293" s="3">
        <f>+SUM(E$2:E293)/COUNT(E$2:E293)</f>
        <v>0.54623287671232879</v>
      </c>
      <c r="H293" s="3">
        <f t="shared" si="19"/>
        <v>0.59</v>
      </c>
      <c r="I293" s="3">
        <f t="shared" si="17"/>
        <v>0.58471300000000015</v>
      </c>
      <c r="K293">
        <f>+_xlfn.NORM.DIST(G293,U293,$I$18/SQRT(COUNT($G$2:G293)),1)</f>
        <v>0.39219987471393791</v>
      </c>
      <c r="L293">
        <f t="shared" si="18"/>
        <v>0.52729960453990521</v>
      </c>
      <c r="U293" s="3">
        <f>+AVERAGE(B$2:B293)+0.5*AVERAGE(C$2:C293)</f>
        <v>0.55497299657534249</v>
      </c>
      <c r="V293" s="3">
        <f t="shared" ca="1" si="20"/>
        <v>0.90646741961979604</v>
      </c>
      <c r="W293">
        <f t="shared" ca="1" si="21"/>
        <v>0</v>
      </c>
      <c r="X293">
        <f ca="1">+SUM(W$2:W293)/COUNT(W$2:W293)</f>
        <v>0.55821917808219179</v>
      </c>
      <c r="Y293">
        <f ca="1">+_xlfn.NORM.DIST(X293,$U293,$I$18/SQRT(COUNT(X$2:X293)),1)</f>
        <v>0.54046865440260139</v>
      </c>
    </row>
    <row r="294" spans="1:25" x14ac:dyDescent="0.3">
      <c r="A294">
        <v>293</v>
      </c>
      <c r="B294" s="16">
        <v>0.81010000000000004</v>
      </c>
      <c r="C294">
        <v>3.6400000000000002E-2</v>
      </c>
      <c r="D294">
        <v>0.84650000000000003</v>
      </c>
      <c r="E294">
        <v>0</v>
      </c>
      <c r="G294" s="3">
        <f>+SUM(E$2:E294)/COUNT(E$2:E294)</f>
        <v>0.54436860068259385</v>
      </c>
      <c r="H294" s="3">
        <f t="shared" si="19"/>
        <v>0.56999999999999995</v>
      </c>
      <c r="I294" s="3">
        <f t="shared" si="17"/>
        <v>0.58626700000000009</v>
      </c>
      <c r="K294">
        <f>+_xlfn.NORM.DIST(G294,U294,$I$18/SQRT(COUNT($G$2:G294)),1)</f>
        <v>0.35876351132581008</v>
      </c>
      <c r="L294">
        <f t="shared" si="18"/>
        <v>0.416557038100282</v>
      </c>
      <c r="U294" s="3">
        <f>+AVERAGE(B$2:B294)+0.5*AVERAGE(C$2:C294)</f>
        <v>0.55590585324232089</v>
      </c>
      <c r="V294" s="3">
        <f t="shared" ca="1" si="20"/>
        <v>0.74258944927969128</v>
      </c>
      <c r="W294">
        <f t="shared" ca="1" si="21"/>
        <v>1</v>
      </c>
      <c r="X294">
        <f ca="1">+SUM(W$2:W294)/COUNT(W$2:W294)</f>
        <v>0.55972696245733788</v>
      </c>
      <c r="Y294">
        <f ca="1">+_xlfn.NORM.DIST(X294,$U294,$I$18/SQRT(COUNT(X$2:X294)),1)</f>
        <v>0.54768552329168807</v>
      </c>
    </row>
    <row r="295" spans="1:25" x14ac:dyDescent="0.3">
      <c r="A295">
        <v>294</v>
      </c>
      <c r="B295" s="16">
        <v>0.93540000000000001</v>
      </c>
      <c r="C295">
        <v>0</v>
      </c>
      <c r="D295">
        <v>0.93540000000000001</v>
      </c>
      <c r="E295">
        <v>1</v>
      </c>
      <c r="G295" s="3">
        <f>+SUM(E$2:E295)/COUNT(E$2:E295)</f>
        <v>0.54591836734693877</v>
      </c>
      <c r="H295" s="3">
        <f t="shared" si="19"/>
        <v>0.56999999999999995</v>
      </c>
      <c r="I295" s="3">
        <f t="shared" si="17"/>
        <v>0.5858850000000001</v>
      </c>
      <c r="K295">
        <f>+_xlfn.NORM.DIST(G295,U295,$I$18/SQRT(COUNT($G$2:G295)),1)</f>
        <v>0.36157634484399609</v>
      </c>
      <c r="L295">
        <f t="shared" si="18"/>
        <v>0.41848871028207207</v>
      </c>
      <c r="U295" s="3">
        <f>+AVERAGE(B$2:B295)+0.5*AVERAGE(C$2:C295)</f>
        <v>0.55719664965986393</v>
      </c>
      <c r="V295" s="3">
        <f t="shared" ca="1" si="20"/>
        <v>0.45017937491574056</v>
      </c>
      <c r="W295">
        <f t="shared" ca="1" si="21"/>
        <v>1</v>
      </c>
      <c r="X295">
        <f ca="1">+SUM(W$2:W295)/COUNT(W$2:W295)</f>
        <v>0.56122448979591832</v>
      </c>
      <c r="Y295">
        <f ca="1">+_xlfn.NORM.DIST(X295,$U295,$I$18/SQRT(COUNT(X$2:X295)),1)</f>
        <v>0.55033731017518728</v>
      </c>
    </row>
    <row r="296" spans="1:25" x14ac:dyDescent="0.3">
      <c r="A296">
        <v>295</v>
      </c>
      <c r="B296" s="16">
        <v>0.47710000000000002</v>
      </c>
      <c r="C296">
        <v>3.3999999999999998E-3</v>
      </c>
      <c r="D296">
        <v>0.48050000000000004</v>
      </c>
      <c r="E296">
        <v>0</v>
      </c>
      <c r="G296" s="3">
        <f>+SUM(E$2:E296)/COUNT(E$2:E296)</f>
        <v>0.54406779661016946</v>
      </c>
      <c r="H296" s="3">
        <f t="shared" si="19"/>
        <v>0.56999999999999995</v>
      </c>
      <c r="I296" s="3">
        <f t="shared" si="17"/>
        <v>0.59545500000000007</v>
      </c>
      <c r="K296">
        <f>+_xlfn.NORM.DIST(G296,U296,$I$18/SQRT(COUNT($G$2:G296)),1)</f>
        <v>0.34284393433434845</v>
      </c>
      <c r="L296">
        <f t="shared" si="18"/>
        <v>0.37080457792719573</v>
      </c>
      <c r="U296" s="3">
        <f>+AVERAGE(B$2:B296)+0.5*AVERAGE(C$2:C296)</f>
        <v>0.5569308983050848</v>
      </c>
      <c r="V296" s="3">
        <f t="shared" ca="1" si="20"/>
        <v>0.98739546017714785</v>
      </c>
      <c r="W296">
        <f t="shared" ca="1" si="21"/>
        <v>0</v>
      </c>
      <c r="X296">
        <f ca="1">+SUM(W$2:W296)/COUNT(W$2:W296)</f>
        <v>0.55932203389830504</v>
      </c>
      <c r="Y296">
        <f ca="1">+_xlfn.NORM.DIST(X296,$U296,$I$18/SQRT(COUNT(X$2:X296)),1)</f>
        <v>0.52998521001458487</v>
      </c>
    </row>
    <row r="297" spans="1:25" x14ac:dyDescent="0.3">
      <c r="A297">
        <v>296</v>
      </c>
      <c r="B297" s="16">
        <v>0.61150000000000004</v>
      </c>
      <c r="C297">
        <v>9.4999999999999998E-3</v>
      </c>
      <c r="D297">
        <v>0.621</v>
      </c>
      <c r="E297">
        <v>1</v>
      </c>
      <c r="G297" s="3">
        <f>+SUM(E$2:E297)/COUNT(E$2:E297)</f>
        <v>0.54560810810810811</v>
      </c>
      <c r="H297" s="3">
        <f t="shared" si="19"/>
        <v>0.59</v>
      </c>
      <c r="I297" s="3">
        <f t="shared" si="17"/>
        <v>0.596302</v>
      </c>
      <c r="K297">
        <f>+_xlfn.NORM.DIST(G297,U297,$I$18/SQRT(COUNT($G$2:G297)),1)</f>
        <v>0.35823893172655275</v>
      </c>
      <c r="L297">
        <f t="shared" si="18"/>
        <v>0.4674701023611178</v>
      </c>
      <c r="U297" s="3">
        <f>+AVERAGE(B$2:B297)+0.5*AVERAGE(C$2:C297)</f>
        <v>0.55713130067567573</v>
      </c>
      <c r="V297" s="3">
        <f t="shared" ca="1" si="20"/>
        <v>0.21797108673670407</v>
      </c>
      <c r="W297">
        <f t="shared" ca="1" si="21"/>
        <v>1</v>
      </c>
      <c r="X297">
        <f ca="1">+SUM(W$2:W297)/COUNT(W$2:W297)</f>
        <v>0.56081081081081086</v>
      </c>
      <c r="Y297">
        <f ca="1">+_xlfn.NORM.DIST(X297,$U297,$I$18/SQRT(COUNT(X$2:X297)),1)</f>
        <v>0.54615988833875628</v>
      </c>
    </row>
    <row r="298" spans="1:25" x14ac:dyDescent="0.3">
      <c r="A298">
        <v>297</v>
      </c>
      <c r="B298" s="16">
        <v>0.57250000000000001</v>
      </c>
      <c r="C298">
        <v>5.1000000000000004E-3</v>
      </c>
      <c r="D298">
        <v>0.5776</v>
      </c>
      <c r="E298">
        <v>0</v>
      </c>
      <c r="G298" s="3">
        <f>+SUM(E$2:E298)/COUNT(E$2:E298)</f>
        <v>0.54377104377104379</v>
      </c>
      <c r="H298" s="3">
        <f t="shared" si="19"/>
        <v>0.56999999999999995</v>
      </c>
      <c r="I298" s="3">
        <f t="shared" si="17"/>
        <v>0.59516600000000008</v>
      </c>
      <c r="K298">
        <f>+_xlfn.NORM.DIST(G298,U298,$I$18/SQRT(COUNT($G$2:G298)),1)</f>
        <v>0.33589846697716008</v>
      </c>
      <c r="L298">
        <f t="shared" si="18"/>
        <v>0.37221986200055435</v>
      </c>
      <c r="U298" s="3">
        <f>+AVERAGE(B$2:B298)+0.5*AVERAGE(C$2:C298)</f>
        <v>0.55719163299663299</v>
      </c>
      <c r="V298" s="3">
        <f t="shared" ca="1" si="20"/>
        <v>0.93756295083274954</v>
      </c>
      <c r="W298">
        <f t="shared" ca="1" si="21"/>
        <v>0</v>
      </c>
      <c r="X298">
        <f ca="1">+SUM(W$2:W298)/COUNT(W$2:W298)</f>
        <v>0.55892255892255893</v>
      </c>
      <c r="Y298">
        <f ca="1">+_xlfn.NORM.DIST(X298,$U298,$I$18/SQRT(COUNT(X$2:X298)),1)</f>
        <v>0.52178923701914071</v>
      </c>
    </row>
    <row r="299" spans="1:25" x14ac:dyDescent="0.3">
      <c r="A299">
        <v>298</v>
      </c>
      <c r="B299" s="16">
        <v>0.92100000000000004</v>
      </c>
      <c r="C299">
        <v>1.3100000000000001E-2</v>
      </c>
      <c r="D299">
        <v>0.93410000000000004</v>
      </c>
      <c r="E299">
        <v>0</v>
      </c>
      <c r="G299" s="3">
        <f>+SUM(E$2:E299)/COUNT(E$2:E299)</f>
        <v>0.54194630872483218</v>
      </c>
      <c r="H299" s="3">
        <f t="shared" si="19"/>
        <v>0.55000000000000004</v>
      </c>
      <c r="I299" s="3">
        <f t="shared" si="17"/>
        <v>0.60429800000000011</v>
      </c>
      <c r="K299">
        <f>+_xlfn.NORM.DIST(G299,U299,$I$18/SQRT(COUNT($G$2:G299)),1)</f>
        <v>0.30104405413944557</v>
      </c>
      <c r="L299">
        <f t="shared" si="18"/>
        <v>0.24092453643380563</v>
      </c>
      <c r="U299" s="3">
        <f>+AVERAGE(B$2:B299)+0.5*AVERAGE(C$2:C299)</f>
        <v>0.55843444630872485</v>
      </c>
      <c r="V299" s="3">
        <f t="shared" ca="1" si="20"/>
        <v>5.1051142872729272E-2</v>
      </c>
      <c r="W299">
        <f t="shared" ca="1" si="21"/>
        <v>1</v>
      </c>
      <c r="X299">
        <f ca="1">+SUM(W$2:W299)/COUNT(W$2:W299)</f>
        <v>0.56040268456375841</v>
      </c>
      <c r="Y299">
        <f ca="1">+_xlfn.NORM.DIST(X299,$U299,$I$18/SQRT(COUNT(X$2:X299)),1)</f>
        <v>0.5248145770070991</v>
      </c>
    </row>
    <row r="300" spans="1:25" x14ac:dyDescent="0.3">
      <c r="A300">
        <v>299</v>
      </c>
      <c r="B300">
        <v>6.8199999999999997E-2</v>
      </c>
      <c r="C300">
        <v>0.13639999999999999</v>
      </c>
      <c r="D300">
        <v>0.2046</v>
      </c>
      <c r="E300">
        <v>0</v>
      </c>
      <c r="G300" s="3">
        <f>+SUM(E$2:E300)/COUNT(E$2:E300)</f>
        <v>0.54013377926421402</v>
      </c>
      <c r="H300" s="3">
        <f t="shared" si="19"/>
        <v>0.53</v>
      </c>
      <c r="I300" s="3">
        <f t="shared" si="17"/>
        <v>0.59382299999999999</v>
      </c>
      <c r="K300">
        <f>+_xlfn.NORM.DIST(G300,U300,$I$18/SQRT(COUNT($G$2:G300)),1)</f>
        <v>0.29633270764706265</v>
      </c>
      <c r="L300">
        <f t="shared" si="18"/>
        <v>0.20420052673875388</v>
      </c>
      <c r="U300" s="3">
        <f>+AVERAGE(B$2:B300)+0.5*AVERAGE(C$2:C300)</f>
        <v>0.55702295986622063</v>
      </c>
      <c r="V300" s="3">
        <f t="shared" ca="1" si="20"/>
        <v>0.96282076284385154</v>
      </c>
      <c r="W300">
        <f t="shared" ca="1" si="21"/>
        <v>0</v>
      </c>
      <c r="X300">
        <f ca="1">+SUM(W$2:W300)/COUNT(W$2:W300)</f>
        <v>0.55852842809364545</v>
      </c>
      <c r="Y300">
        <f ca="1">+_xlfn.NORM.DIST(X300,$U300,$I$18/SQRT(COUNT(X$2:X300)),1)</f>
        <v>0.51901708829136917</v>
      </c>
    </row>
    <row r="301" spans="1:25" x14ac:dyDescent="0.3">
      <c r="A301">
        <v>300</v>
      </c>
      <c r="B301">
        <v>0.74239999999999995</v>
      </c>
      <c r="C301">
        <v>1.1599999999999999E-2</v>
      </c>
      <c r="D301">
        <v>0.754</v>
      </c>
      <c r="E301">
        <v>0</v>
      </c>
      <c r="G301" s="3">
        <f>+SUM(E$2:E301)/COUNT(E$2:E301)</f>
        <v>0.53833333333333333</v>
      </c>
      <c r="H301" s="3">
        <f t="shared" si="19"/>
        <v>0.53</v>
      </c>
      <c r="I301" s="3">
        <f t="shared" si="17"/>
        <v>0.60295399999999999</v>
      </c>
      <c r="K301">
        <f>+_xlfn.NORM.DIST(G301,U301,$I$18/SQRT(COUNT($G$2:G301)),1)</f>
        <v>0.26986661481412977</v>
      </c>
      <c r="L301">
        <f t="shared" si="18"/>
        <v>0.17233296716501839</v>
      </c>
      <c r="U301" s="3">
        <f>+AVERAGE(B$2:B301)+0.5*AVERAGE(C$2:C301)</f>
        <v>0.55766021666666654</v>
      </c>
      <c r="V301" s="3">
        <f t="shared" ca="1" si="20"/>
        <v>0.89115641376708699</v>
      </c>
      <c r="W301">
        <f t="shared" ca="1" si="21"/>
        <v>0</v>
      </c>
      <c r="X301">
        <f ca="1">+SUM(W$2:W301)/COUNT(W$2:W301)</f>
        <v>0.55666666666666664</v>
      </c>
      <c r="Y301">
        <f ca="1">+_xlfn.NORM.DIST(X301,$U301,$I$18/SQRT(COUNT(X$2:X301)),1)</f>
        <v>0.48742581521397693</v>
      </c>
    </row>
    <row r="302" spans="1:25" x14ac:dyDescent="0.3">
      <c r="A302">
        <v>301</v>
      </c>
      <c r="B302">
        <v>0.81059999999999999</v>
      </c>
      <c r="C302">
        <v>3.8E-3</v>
      </c>
      <c r="D302">
        <v>0.81440000000000001</v>
      </c>
      <c r="E302">
        <v>1</v>
      </c>
      <c r="G302" s="3">
        <f>+SUM(E$2:E302)/COUNT(E$2:E302)</f>
        <v>0.53986710963455153</v>
      </c>
      <c r="H302" s="3">
        <f t="shared" si="19"/>
        <v>0.54</v>
      </c>
      <c r="I302" s="3">
        <f t="shared" si="17"/>
        <v>0.61269399999999996</v>
      </c>
      <c r="K302">
        <f>+_xlfn.NORM.DIST(G302,U302,$I$18/SQRT(COUNT($G$2:G302)),1)</f>
        <v>0.27679154560904362</v>
      </c>
      <c r="L302">
        <f t="shared" si="18"/>
        <v>0.17319403618117024</v>
      </c>
      <c r="U302" s="3">
        <f>+AVERAGE(B$2:B302)+0.5*AVERAGE(C$2:C302)</f>
        <v>0.55850686046511622</v>
      </c>
      <c r="V302" s="3">
        <f t="shared" ca="1" si="20"/>
        <v>0.93146908737166878</v>
      </c>
      <c r="W302">
        <f t="shared" ca="1" si="21"/>
        <v>0</v>
      </c>
      <c r="X302">
        <f ca="1">+SUM(W$2:W302)/COUNT(W$2:W302)</f>
        <v>0.55481727574750828</v>
      </c>
      <c r="Y302">
        <f ca="1">+_xlfn.NORM.DIST(X302,$U302,$I$18/SQRT(COUNT(X$2:X302)),1)</f>
        <v>0.45332677672514665</v>
      </c>
    </row>
    <row r="303" spans="1:25" x14ac:dyDescent="0.3">
      <c r="A303">
        <v>302</v>
      </c>
      <c r="B303">
        <v>0.83230000000000004</v>
      </c>
      <c r="C303">
        <v>0</v>
      </c>
      <c r="D303">
        <v>0.83230000000000004</v>
      </c>
      <c r="E303">
        <v>1</v>
      </c>
      <c r="G303" s="3">
        <f>+SUM(E$2:E303)/COUNT(E$2:E303)</f>
        <v>0.54139072847682124</v>
      </c>
      <c r="H303" s="3">
        <f t="shared" si="19"/>
        <v>0.54</v>
      </c>
      <c r="I303" s="3">
        <f t="shared" si="17"/>
        <v>0.61982000000000004</v>
      </c>
      <c r="K303">
        <f>+_xlfn.NORM.DIST(G303,U303,$I$18/SQRT(COUNT($G$2:G303)),1)</f>
        <v>0.28307174131733948</v>
      </c>
      <c r="L303">
        <f t="shared" si="18"/>
        <v>0.15058615159083955</v>
      </c>
      <c r="U303" s="3">
        <f>+AVERAGE(B$2:B303)+0.5*AVERAGE(C$2:C303)</f>
        <v>0.55941346026490057</v>
      </c>
      <c r="V303" s="3">
        <f t="shared" ca="1" si="20"/>
        <v>9.9823601773504911E-2</v>
      </c>
      <c r="W303">
        <f t="shared" ca="1" si="21"/>
        <v>1</v>
      </c>
      <c r="X303">
        <f ca="1">+SUM(W$2:W303)/COUNT(W$2:W303)</f>
        <v>0.55629139072847678</v>
      </c>
      <c r="Y303">
        <f ca="1">+_xlfn.NORM.DIST(X303,$U303,$I$18/SQRT(COUNT(X$2:X303)),1)</f>
        <v>0.46041479298521193</v>
      </c>
    </row>
    <row r="304" spans="1:25" x14ac:dyDescent="0.3">
      <c r="A304">
        <v>303</v>
      </c>
      <c r="B304">
        <v>0.52210000000000001</v>
      </c>
      <c r="C304">
        <v>5.5999999999999999E-3</v>
      </c>
      <c r="D304">
        <v>0.52770000000000006</v>
      </c>
      <c r="E304">
        <v>1</v>
      </c>
      <c r="G304" s="3">
        <f>+SUM(E$2:E304)/COUNT(E$2:E304)</f>
        <v>0.54290429042904287</v>
      </c>
      <c r="H304" s="3">
        <f t="shared" si="19"/>
        <v>0.56000000000000005</v>
      </c>
      <c r="I304" s="3">
        <f t="shared" si="17"/>
        <v>0.62708600000000003</v>
      </c>
      <c r="K304">
        <f>+_xlfn.NORM.DIST(G304,U304,$I$18/SQRT(COUNT($G$2:G304)),1)</f>
        <v>0.3005586073912655</v>
      </c>
      <c r="L304">
        <f t="shared" si="18"/>
        <v>0.19242987631902569</v>
      </c>
      <c r="U304" s="3">
        <f>+AVERAGE(B$2:B304)+0.5*AVERAGE(C$2:C304)</f>
        <v>0.55929955445544555</v>
      </c>
      <c r="V304" s="3">
        <f t="shared" ca="1" si="20"/>
        <v>0.3639614663641646</v>
      </c>
      <c r="W304">
        <f t="shared" ca="1" si="21"/>
        <v>1</v>
      </c>
      <c r="X304">
        <f ca="1">+SUM(W$2:W304)/COUNT(W$2:W304)</f>
        <v>0.55775577557755773</v>
      </c>
      <c r="Y304">
        <f ca="1">+_xlfn.NORM.DIST(X304,$U304,$I$18/SQRT(COUNT(X$2:X304)),1)</f>
        <v>0.48036945092696226</v>
      </c>
    </row>
    <row r="305" spans="1:25" x14ac:dyDescent="0.3">
      <c r="A305">
        <v>304</v>
      </c>
      <c r="B305">
        <v>0.56779999999999997</v>
      </c>
      <c r="C305">
        <v>2.8999999999999998E-3</v>
      </c>
      <c r="D305">
        <v>0.57069999999999999</v>
      </c>
      <c r="E305">
        <v>1</v>
      </c>
      <c r="G305" s="3">
        <f>+SUM(E$2:E305)/COUNT(E$2:E305)</f>
        <v>0.54440789473684215</v>
      </c>
      <c r="H305" s="3">
        <f t="shared" si="19"/>
        <v>0.57999999999999996</v>
      </c>
      <c r="I305" s="3">
        <f t="shared" si="17"/>
        <v>0.63131599999999999</v>
      </c>
      <c r="K305">
        <f>+_xlfn.NORM.DIST(G305,U305,$I$18/SQRT(COUNT($G$2:G305)),1)</f>
        <v>0.31679584901649055</v>
      </c>
      <c r="L305">
        <f t="shared" si="18"/>
        <v>0.25311950126220978</v>
      </c>
      <c r="U305" s="3">
        <f>+AVERAGE(B$2:B305)+0.5*AVERAGE(C$2:C305)</f>
        <v>0.55933228618421049</v>
      </c>
      <c r="V305" s="3">
        <f t="shared" ca="1" si="20"/>
        <v>8.3848850962609411E-2</v>
      </c>
      <c r="W305">
        <f t="shared" ca="1" si="21"/>
        <v>1</v>
      </c>
      <c r="X305">
        <f ca="1">+SUM(W$2:W305)/COUNT(W$2:W305)</f>
        <v>0.55921052631578949</v>
      </c>
      <c r="Y305">
        <f ca="1">+_xlfn.NORM.DIST(X305,$U305,$I$18/SQRT(COUNT(X$2:X305)),1)</f>
        <v>0.49844853752166823</v>
      </c>
    </row>
    <row r="306" spans="1:25" x14ac:dyDescent="0.3">
      <c r="A306">
        <v>305</v>
      </c>
      <c r="B306">
        <v>0.84650000000000003</v>
      </c>
      <c r="C306">
        <v>5.1000000000000004E-3</v>
      </c>
      <c r="D306">
        <v>0.85160000000000002</v>
      </c>
      <c r="E306">
        <v>1</v>
      </c>
      <c r="G306" s="3">
        <f>+SUM(E$2:E306)/COUNT(E$2:E306)</f>
        <v>0.54590163934426228</v>
      </c>
      <c r="H306" s="3">
        <f t="shared" si="19"/>
        <v>0.57999999999999996</v>
      </c>
      <c r="I306" s="3">
        <f t="shared" si="17"/>
        <v>0.63088399999999989</v>
      </c>
      <c r="K306">
        <f>+_xlfn.NORM.DIST(G306,U306,$I$18/SQRT(COUNT($G$2:G306)),1)</f>
        <v>0.32273581205131918</v>
      </c>
      <c r="L306">
        <f t="shared" si="18"/>
        <v>0.25491271881554772</v>
      </c>
      <c r="U306" s="3">
        <f>+AVERAGE(B$2:B306)+0.5*AVERAGE(C$2:C306)</f>
        <v>0.56028218032786881</v>
      </c>
      <c r="V306" s="3">
        <f t="shared" ca="1" si="20"/>
        <v>0.80868759352000152</v>
      </c>
      <c r="W306">
        <f t="shared" ca="1" si="21"/>
        <v>1</v>
      </c>
      <c r="X306">
        <f ca="1">+SUM(W$2:W306)/COUNT(W$2:W306)</f>
        <v>0.56065573770491806</v>
      </c>
      <c r="Y306">
        <f ca="1">+_xlfn.NORM.DIST(X306,$U306,$I$18/SQRT(COUNT(X$2:X306)),1)</f>
        <v>0.50476758350800521</v>
      </c>
    </row>
    <row r="307" spans="1:25" x14ac:dyDescent="0.3">
      <c r="A307">
        <v>306</v>
      </c>
      <c r="B307">
        <v>0.26840000000000003</v>
      </c>
      <c r="C307">
        <v>4.5100000000000001E-2</v>
      </c>
      <c r="D307">
        <v>0.3135</v>
      </c>
      <c r="E307">
        <v>1</v>
      </c>
      <c r="G307" s="3">
        <f>+SUM(E$2:E307)/COUNT(E$2:E307)</f>
        <v>0.54738562091503273</v>
      </c>
      <c r="H307" s="3">
        <f t="shared" si="19"/>
        <v>0.6</v>
      </c>
      <c r="I307" s="3">
        <f t="shared" si="17"/>
        <v>0.62356099999999992</v>
      </c>
      <c r="K307">
        <f>+_xlfn.NORM.DIST(G307,U307,$I$18/SQRT(COUNT($G$2:G307)),1)</f>
        <v>0.35009726120976387</v>
      </c>
      <c r="L307">
        <f t="shared" si="18"/>
        <v>0.38011078671746246</v>
      </c>
      <c r="U307" s="3">
        <f>+AVERAGE(B$2:B307)+0.5*AVERAGE(C$2:C307)</f>
        <v>0.55940200980392152</v>
      </c>
      <c r="V307" s="3">
        <f t="shared" ca="1" si="20"/>
        <v>0.54150600163617812</v>
      </c>
      <c r="W307">
        <f t="shared" ca="1" si="21"/>
        <v>0</v>
      </c>
      <c r="X307">
        <f ca="1">+SUM(W$2:W307)/COUNT(W$2:W307)</f>
        <v>0.55882352941176472</v>
      </c>
      <c r="Y307">
        <f ca="1">+_xlfn.NORM.DIST(X307,$U307,$I$18/SQRT(COUNT(X$2:X307)),1)</f>
        <v>0.49260520916847594</v>
      </c>
    </row>
    <row r="308" spans="1:25" x14ac:dyDescent="0.3">
      <c r="A308">
        <v>307</v>
      </c>
      <c r="B308">
        <v>0.58250000000000002</v>
      </c>
      <c r="C308">
        <v>0</v>
      </c>
      <c r="D308">
        <v>0.58250000000000002</v>
      </c>
      <c r="E308">
        <v>1</v>
      </c>
      <c r="G308" s="3">
        <f>+SUM(E$2:E308)/COUNT(E$2:E308)</f>
        <v>0.54885993485342022</v>
      </c>
      <c r="H308" s="3">
        <f t="shared" si="19"/>
        <v>0.6</v>
      </c>
      <c r="I308" s="3">
        <f t="shared" ref="I308:I371" si="22">+AVERAGE($B259:$B308)+0.5*AVERAGE($C259:$C308)</f>
        <v>0.62728499999999998</v>
      </c>
      <c r="K308">
        <f>+_xlfn.NORM.DIST(G308,U308,$I$18/SQRT(COUNT($G$2:G308)),1)</f>
        <v>0.36663429634513045</v>
      </c>
      <c r="L308">
        <f t="shared" ref="L308:L371" si="23">+_xlfn.NORM.DIST(SUM(E259:E308)/COUNT(E259:E308),AVERAGE(B259:B308)+0.5*AVERAGE(C259:C308),$I$18/SQRT(50),1)</f>
        <v>0.36188399676140115</v>
      </c>
      <c r="U308" s="3">
        <f>+AVERAGE(B$2:B308)+0.5*AVERAGE(C$2:C308)</f>
        <v>0.55947724755700334</v>
      </c>
      <c r="V308" s="3">
        <f t="shared" ca="1" si="20"/>
        <v>0.77887123657311041</v>
      </c>
      <c r="W308">
        <f t="shared" ca="1" si="21"/>
        <v>0</v>
      </c>
      <c r="X308">
        <f ca="1">+SUM(W$2:W308)/COUNT(W$2:W308)</f>
        <v>0.55700325732899025</v>
      </c>
      <c r="Y308">
        <f ca="1">+_xlfn.NORM.DIST(X308,$U308,$I$18/SQRT(COUNT(X$2:X308)),1)</f>
        <v>0.46835447067967861</v>
      </c>
    </row>
    <row r="309" spans="1:25" x14ac:dyDescent="0.3">
      <c r="A309">
        <v>308</v>
      </c>
      <c r="B309">
        <v>0.70330000000000004</v>
      </c>
      <c r="C309">
        <v>7.0000000000000001E-3</v>
      </c>
      <c r="D309">
        <v>0.71030000000000004</v>
      </c>
      <c r="E309">
        <v>0</v>
      </c>
      <c r="G309" s="3">
        <f>+SUM(E$2:E309)/COUNT(E$2:E309)</f>
        <v>0.54707792207792205</v>
      </c>
      <c r="H309" s="3">
        <f t="shared" ref="H309:H372" si="24">+SUM($E260:$E309)/COUNT($E260:$E309)</f>
        <v>0.57999999999999996</v>
      </c>
      <c r="I309" s="3">
        <f t="shared" si="22"/>
        <v>0.63440099999999988</v>
      </c>
      <c r="K309">
        <f>+_xlfn.NORM.DIST(G309,U309,$I$18/SQRT(COUNT($G$2:G309)),1)</f>
        <v>0.33943605970961621</v>
      </c>
      <c r="L309">
        <f t="shared" si="23"/>
        <v>0.24050910213465432</v>
      </c>
      <c r="U309" s="3">
        <f>+AVERAGE(B$2:B309)+0.5*AVERAGE(C$2:C309)</f>
        <v>0.55995556818181824</v>
      </c>
      <c r="V309" s="3">
        <f t="shared" ca="1" si="20"/>
        <v>9.388470795456072E-2</v>
      </c>
      <c r="W309">
        <f t="shared" ca="1" si="21"/>
        <v>1</v>
      </c>
      <c r="X309">
        <f ca="1">+SUM(W$2:W309)/COUNT(W$2:W309)</f>
        <v>0.55844155844155841</v>
      </c>
      <c r="Y309">
        <f ca="1">+_xlfn.NORM.DIST(X309,$U309,$I$18/SQRT(COUNT(X$2:X309)),1)</f>
        <v>0.48058962258072335</v>
      </c>
    </row>
    <row r="310" spans="1:25" x14ac:dyDescent="0.3">
      <c r="A310">
        <v>309</v>
      </c>
      <c r="B310">
        <v>0.90910000000000002</v>
      </c>
      <c r="C310">
        <v>0</v>
      </c>
      <c r="D310">
        <v>0.90910000000000002</v>
      </c>
      <c r="E310">
        <v>1</v>
      </c>
      <c r="G310" s="3">
        <f>+SUM(E$2:E310)/COUNT(E$2:E310)</f>
        <v>0.54854368932038833</v>
      </c>
      <c r="H310" s="3">
        <f t="shared" si="24"/>
        <v>0.6</v>
      </c>
      <c r="I310" s="3">
        <f t="shared" si="22"/>
        <v>0.64064899999999991</v>
      </c>
      <c r="K310">
        <f>+_xlfn.NORM.DIST(G310,U310,$I$18/SQRT(COUNT($G$2:G310)),1)</f>
        <v>0.34315801418171377</v>
      </c>
      <c r="L310">
        <f t="shared" si="23"/>
        <v>0.29925870529388848</v>
      </c>
      <c r="U310" s="3">
        <f>+AVERAGE(B$2:B310)+0.5*AVERAGE(C$2:C310)</f>
        <v>0.56108548543689329</v>
      </c>
      <c r="V310" s="3">
        <f t="shared" ca="1" si="20"/>
        <v>0.28419464951787954</v>
      </c>
      <c r="W310">
        <f t="shared" ca="1" si="21"/>
        <v>1</v>
      </c>
      <c r="X310">
        <f ca="1">+SUM(W$2:W310)/COUNT(W$2:W310)</f>
        <v>0.55987055016181231</v>
      </c>
      <c r="Y310">
        <f ca="1">+_xlfn.NORM.DIST(X310,$U310,$I$18/SQRT(COUNT(X$2:X310)),1)</f>
        <v>0.48439646435263711</v>
      </c>
    </row>
    <row r="311" spans="1:25" x14ac:dyDescent="0.3">
      <c r="A311">
        <v>310</v>
      </c>
      <c r="B311">
        <v>0.80610000000000004</v>
      </c>
      <c r="C311">
        <v>9.1000000000000004E-3</v>
      </c>
      <c r="D311">
        <v>0.81520000000000004</v>
      </c>
      <c r="E311">
        <v>1</v>
      </c>
      <c r="G311" s="3">
        <f>+SUM(E$2:E311)/COUNT(E$2:E311)</f>
        <v>0.55000000000000004</v>
      </c>
      <c r="H311" s="3">
        <f t="shared" si="24"/>
        <v>0.6</v>
      </c>
      <c r="I311" s="3">
        <f t="shared" si="22"/>
        <v>0.63811400000000007</v>
      </c>
      <c r="K311">
        <f>+_xlfn.NORM.DIST(G311,U311,$I$18/SQRT(COUNT($G$2:G311)),1)</f>
        <v>0.35067187808756872</v>
      </c>
      <c r="L311">
        <f t="shared" si="23"/>
        <v>0.31075993661539592</v>
      </c>
      <c r="U311" s="3">
        <f>+AVERAGE(B$2:B311)+0.5*AVERAGE(C$2:C311)</f>
        <v>0.56189053225806451</v>
      </c>
      <c r="V311" s="3">
        <f t="shared" ca="1" si="20"/>
        <v>0.46462913733983724</v>
      </c>
      <c r="W311">
        <f t="shared" ca="1" si="21"/>
        <v>1</v>
      </c>
      <c r="X311">
        <f ca="1">+SUM(W$2:W311)/COUNT(W$2:W311)</f>
        <v>0.56129032258064515</v>
      </c>
      <c r="Y311">
        <f ca="1">+_xlfn.NORM.DIST(X311,$U311,$I$18/SQRT(COUNT(X$2:X311)),1)</f>
        <v>0.49227749630552781</v>
      </c>
    </row>
    <row r="312" spans="1:25" x14ac:dyDescent="0.3">
      <c r="A312">
        <v>311</v>
      </c>
      <c r="B312">
        <v>0.73350000000000004</v>
      </c>
      <c r="C312">
        <v>4.41E-2</v>
      </c>
      <c r="D312">
        <v>0.77760000000000007</v>
      </c>
      <c r="E312">
        <v>0</v>
      </c>
      <c r="G312" s="3">
        <f>+SUM(E$2:E312)/COUNT(E$2:E312)</f>
        <v>0.54823151125401925</v>
      </c>
      <c r="H312" s="3">
        <f t="shared" si="24"/>
        <v>0.57999999999999996</v>
      </c>
      <c r="I312" s="3">
        <f t="shared" si="22"/>
        <v>0.63381100000000001</v>
      </c>
      <c r="K312">
        <f>+_xlfn.NORM.DIST(G312,U312,$I$18/SQRT(COUNT($G$2:G312)),1)</f>
        <v>0.32226555352445663</v>
      </c>
      <c r="L312">
        <f t="shared" si="23"/>
        <v>0.242894049496163</v>
      </c>
      <c r="U312" s="3">
        <f>+AVERAGE(B$2:B312)+0.5*AVERAGE(C$2:C312)</f>
        <v>0.56251323151125399</v>
      </c>
      <c r="V312" s="3">
        <f t="shared" ca="1" si="20"/>
        <v>0.83166287312923715</v>
      </c>
      <c r="W312">
        <f t="shared" ca="1" si="21"/>
        <v>0</v>
      </c>
      <c r="X312">
        <f ca="1">+SUM(W$2:W312)/COUNT(W$2:W312)</f>
        <v>0.55948553054662375</v>
      </c>
      <c r="Y312">
        <f ca="1">+_xlfn.NORM.DIST(X312,$U312,$I$18/SQRT(COUNT(X$2:X312)),1)</f>
        <v>0.46104147076636232</v>
      </c>
    </row>
    <row r="313" spans="1:25" x14ac:dyDescent="0.3">
      <c r="A313" s="9">
        <v>312</v>
      </c>
      <c r="B313">
        <v>0.2162</v>
      </c>
      <c r="C313">
        <v>0</v>
      </c>
      <c r="D313">
        <v>0.2162</v>
      </c>
      <c r="E313">
        <v>0</v>
      </c>
      <c r="G313" s="3">
        <f>+SUM(E$2:E313)/COUNT(E$2:E313)</f>
        <v>0.54647435897435892</v>
      </c>
      <c r="H313" s="3">
        <f t="shared" si="24"/>
        <v>0.57999999999999996</v>
      </c>
      <c r="I313" s="3">
        <f t="shared" si="22"/>
        <v>0.63449899999999992</v>
      </c>
      <c r="K313">
        <f>+_xlfn.NORM.DIST(G313,U313,$I$18/SQRT(COUNT($G$2:G313)),1)</f>
        <v>0.3145284607227663</v>
      </c>
      <c r="L313">
        <f t="shared" si="23"/>
        <v>0.24011419696387198</v>
      </c>
      <c r="U313" s="3">
        <f>+AVERAGE(B$2:B313)+0.5*AVERAGE(C$2:C313)</f>
        <v>0.56140325320512818</v>
      </c>
      <c r="V313" s="3">
        <f t="shared" ca="1" si="20"/>
        <v>0.60919629096066996</v>
      </c>
      <c r="W313">
        <f t="shared" ca="1" si="21"/>
        <v>0</v>
      </c>
      <c r="X313">
        <f ca="1">+SUM(W$2:W313)/COUNT(W$2:W313)</f>
        <v>0.55769230769230771</v>
      </c>
      <c r="Y313">
        <f ca="1">+_xlfn.NORM.DIST(X313,$U313,$I$18/SQRT(COUNT(X$2:X313)),1)</f>
        <v>0.4522117998565312</v>
      </c>
    </row>
    <row r="314" spans="1:25" x14ac:dyDescent="0.3">
      <c r="A314">
        <v>313</v>
      </c>
      <c r="B314">
        <v>0.54010000000000002</v>
      </c>
      <c r="C314">
        <v>4.4999999999999997E-3</v>
      </c>
      <c r="D314">
        <v>0.54459999999999997</v>
      </c>
      <c r="E314">
        <v>1</v>
      </c>
      <c r="G314" s="3">
        <f>+SUM(E$2:E314)/COUNT(E$2:E314)</f>
        <v>0.54792332268370603</v>
      </c>
      <c r="H314" s="3">
        <f t="shared" si="24"/>
        <v>0.57999999999999996</v>
      </c>
      <c r="I314" s="3">
        <f t="shared" si="22"/>
        <v>0.62661800000000001</v>
      </c>
      <c r="K314">
        <f>+_xlfn.NORM.DIST(G314,U314,$I$18/SQRT(COUNT($G$2:G314)),1)</f>
        <v>0.33181891787071349</v>
      </c>
      <c r="L314">
        <f t="shared" si="23"/>
        <v>0.27297126487984957</v>
      </c>
      <c r="U314" s="3">
        <f>+AVERAGE(B$2:B314)+0.5*AVERAGE(C$2:C314)</f>
        <v>0.56134238019169314</v>
      </c>
      <c r="V314" s="3">
        <f t="shared" ca="1" si="20"/>
        <v>0.33681563678614357</v>
      </c>
      <c r="W314">
        <f t="shared" ca="1" si="21"/>
        <v>1</v>
      </c>
      <c r="X314">
        <f ca="1">+SUM(W$2:W314)/COUNT(W$2:W314)</f>
        <v>0.5591054313099042</v>
      </c>
      <c r="Y314">
        <f ca="1">+_xlfn.NORM.DIST(X314,$U314,$I$18/SQRT(COUNT(X$2:X314)),1)</f>
        <v>0.47110322717843123</v>
      </c>
    </row>
    <row r="315" spans="1:25" x14ac:dyDescent="0.3">
      <c r="A315">
        <v>314</v>
      </c>
      <c r="B315">
        <v>0.57520000000000004</v>
      </c>
      <c r="C315">
        <v>4.7999999999999996E-3</v>
      </c>
      <c r="D315">
        <v>0.58000000000000007</v>
      </c>
      <c r="E315">
        <v>0</v>
      </c>
      <c r="G315" s="3">
        <f>+SUM(E$2:E315)/COUNT(E$2:E315)</f>
        <v>0.54617834394904463</v>
      </c>
      <c r="H315" s="3">
        <f t="shared" si="24"/>
        <v>0.56000000000000005</v>
      </c>
      <c r="I315" s="3">
        <f t="shared" si="22"/>
        <v>0.62207299999999988</v>
      </c>
      <c r="K315">
        <f>+_xlfn.NORM.DIST(G315,U315,$I$18/SQRT(COUNT($G$2:G315)),1)</f>
        <v>0.31068347130827961</v>
      </c>
      <c r="L315">
        <f t="shared" si="23"/>
        <v>0.21068617458606823</v>
      </c>
      <c r="U315" s="3">
        <f>+AVERAGE(B$2:B315)+0.5*AVERAGE(C$2:C315)</f>
        <v>0.56139415605095522</v>
      </c>
      <c r="V315" s="3">
        <f t="shared" ca="1" si="20"/>
        <v>0.83316207154283828</v>
      </c>
      <c r="W315">
        <f t="shared" ca="1" si="21"/>
        <v>0</v>
      </c>
      <c r="X315">
        <f ca="1">+SUM(W$2:W315)/COUNT(W$2:W315)</f>
        <v>0.5573248407643312</v>
      </c>
      <c r="Y315">
        <f ca="1">+_xlfn.NORM.DIST(X315,$U315,$I$18/SQRT(COUNT(X$2:X315)),1)</f>
        <v>0.44745564247390712</v>
      </c>
    </row>
    <row r="316" spans="1:25" x14ac:dyDescent="0.3">
      <c r="A316">
        <v>315</v>
      </c>
      <c r="B316">
        <v>0.25469999999999998</v>
      </c>
      <c r="C316">
        <v>0</v>
      </c>
      <c r="D316">
        <v>0.25469999999999998</v>
      </c>
      <c r="E316">
        <v>0</v>
      </c>
      <c r="G316" s="3">
        <f>+SUM(E$2:E316)/COUNT(E$2:E316)</f>
        <v>0.5444444444444444</v>
      </c>
      <c r="H316" s="3">
        <f t="shared" si="24"/>
        <v>0.54</v>
      </c>
      <c r="I316" s="3">
        <f t="shared" si="22"/>
        <v>0.61371500000000001</v>
      </c>
      <c r="K316">
        <f>+_xlfn.NORM.DIST(G316,U316,$I$18/SQRT(COUNT($G$2:G316)),1)</f>
        <v>0.30173470996072005</v>
      </c>
      <c r="L316">
        <f t="shared" si="23"/>
        <v>0.16982841179340016</v>
      </c>
      <c r="U316" s="3">
        <f>+AVERAGE(B$2:B316)+0.5*AVERAGE(C$2:C316)</f>
        <v>0.56042052380952367</v>
      </c>
      <c r="V316" s="3">
        <f t="shared" ca="1" si="20"/>
        <v>0.8643589637901099</v>
      </c>
      <c r="W316">
        <f t="shared" ca="1" si="21"/>
        <v>0</v>
      </c>
      <c r="X316">
        <f ca="1">+SUM(W$2:W316)/COUNT(W$2:W316)</f>
        <v>0.55555555555555558</v>
      </c>
      <c r="Y316">
        <f ca="1">+_xlfn.NORM.DIST(X316,$U316,$I$18/SQRT(COUNT(X$2:X316)),1)</f>
        <v>0.43716106022761858</v>
      </c>
    </row>
    <row r="317" spans="1:25" x14ac:dyDescent="0.3">
      <c r="A317">
        <v>316</v>
      </c>
      <c r="B317">
        <v>5.6599999999999998E-2</v>
      </c>
      <c r="C317">
        <v>0</v>
      </c>
      <c r="D317">
        <v>5.6599999999999998E-2</v>
      </c>
      <c r="E317">
        <v>0</v>
      </c>
      <c r="G317" s="3">
        <f>+SUM(E$2:E317)/COUNT(E$2:E317)</f>
        <v>0.54272151898734178</v>
      </c>
      <c r="H317" s="3">
        <f t="shared" si="24"/>
        <v>0.52</v>
      </c>
      <c r="I317" s="3">
        <f t="shared" si="22"/>
        <v>0.59852299999999992</v>
      </c>
      <c r="K317">
        <f>+_xlfn.NORM.DIST(G317,U317,$I$18/SQRT(COUNT($G$2:G317)),1)</f>
        <v>0.29999047271679014</v>
      </c>
      <c r="L317">
        <f t="shared" si="23"/>
        <v>0.15454759679857383</v>
      </c>
      <c r="U317" s="3">
        <f>+AVERAGE(B$2:B317)+0.5*AVERAGE(C$2:C317)</f>
        <v>0.55882615506329103</v>
      </c>
      <c r="V317" s="3">
        <f t="shared" ca="1" si="20"/>
        <v>0.96892048631448746</v>
      </c>
      <c r="W317">
        <f t="shared" ca="1" si="21"/>
        <v>0</v>
      </c>
      <c r="X317">
        <f ca="1">+SUM(W$2:W317)/COUNT(W$2:W317)</f>
        <v>0.55379746835443033</v>
      </c>
      <c r="Y317">
        <f ca="1">+_xlfn.NORM.DIST(X317,$U317,$I$18/SQRT(COUNT(X$2:X317)),1)</f>
        <v>0.43496276673067691</v>
      </c>
    </row>
    <row r="318" spans="1:25" x14ac:dyDescent="0.3">
      <c r="A318">
        <v>317</v>
      </c>
      <c r="B318">
        <v>0.51649999999999996</v>
      </c>
      <c r="C318">
        <v>5.3E-3</v>
      </c>
      <c r="D318">
        <v>0.52179999999999993</v>
      </c>
      <c r="E318">
        <v>1</v>
      </c>
      <c r="G318" s="3">
        <f>+SUM(E$2:E318)/COUNT(E$2:E318)</f>
        <v>0.54416403785488954</v>
      </c>
      <c r="H318" s="3">
        <f t="shared" si="24"/>
        <v>0.52</v>
      </c>
      <c r="I318" s="3">
        <f t="shared" si="22"/>
        <v>0.60131299999999988</v>
      </c>
      <c r="K318">
        <f>+_xlfn.NORM.DIST(G318,U318,$I$18/SQRT(COUNT($G$2:G318)),1)</f>
        <v>0.31770476705549527</v>
      </c>
      <c r="L318">
        <f t="shared" si="23"/>
        <v>0.14611051239593886</v>
      </c>
      <c r="U318" s="3">
        <f>+AVERAGE(B$2:B318)+0.5*AVERAGE(C$2:C318)</f>
        <v>0.55870099369085169</v>
      </c>
      <c r="V318" s="3">
        <f t="shared" ca="1" si="20"/>
        <v>0.52641376923408389</v>
      </c>
      <c r="W318">
        <f t="shared" ca="1" si="21"/>
        <v>0</v>
      </c>
      <c r="X318">
        <f ca="1">+SUM(W$2:W318)/COUNT(W$2:W318)</f>
        <v>0.55205047318611988</v>
      </c>
      <c r="Y318">
        <f ca="1">+_xlfn.NORM.DIST(X318,$U318,$I$18/SQRT(COUNT(X$2:X318)),1)</f>
        <v>0.41413981873184208</v>
      </c>
    </row>
    <row r="319" spans="1:25" x14ac:dyDescent="0.3">
      <c r="A319">
        <v>318</v>
      </c>
      <c r="B319">
        <v>0.90910000000000002</v>
      </c>
      <c r="C319">
        <v>0</v>
      </c>
      <c r="D319">
        <v>0.90910000000000002</v>
      </c>
      <c r="E319">
        <v>1</v>
      </c>
      <c r="G319" s="3">
        <f>+SUM(E$2:E319)/COUNT(E$2:E319)</f>
        <v>0.54559748427672961</v>
      </c>
      <c r="H319" s="3">
        <f t="shared" si="24"/>
        <v>0.54</v>
      </c>
      <c r="I319" s="3">
        <f t="shared" si="22"/>
        <v>0.60496899999999998</v>
      </c>
      <c r="K319">
        <f>+_xlfn.NORM.DIST(G319,U319,$I$18/SQRT(COUNT($G$2:G319)),1)</f>
        <v>0.32130849458045674</v>
      </c>
      <c r="L319">
        <f t="shared" si="23"/>
        <v>0.20001853068312428</v>
      </c>
      <c r="U319" s="3">
        <f>+AVERAGE(B$2:B319)+0.5*AVERAGE(C$2:C319)</f>
        <v>0.55980287735849055</v>
      </c>
      <c r="V319" s="3">
        <f t="shared" ca="1" si="20"/>
        <v>0.62189374613418547</v>
      </c>
      <c r="W319">
        <f t="shared" ca="1" si="21"/>
        <v>1</v>
      </c>
      <c r="X319">
        <f ca="1">+SUM(W$2:W319)/COUNT(W$2:W319)</f>
        <v>0.55345911949685533</v>
      </c>
      <c r="Y319">
        <f ca="1">+_xlfn.NORM.DIST(X319,$U319,$I$18/SQRT(COUNT(X$2:X319)),1)</f>
        <v>0.41791532929079522</v>
      </c>
    </row>
    <row r="320" spans="1:25" x14ac:dyDescent="0.3">
      <c r="A320">
        <v>319</v>
      </c>
      <c r="B320">
        <v>0.1933</v>
      </c>
      <c r="C320">
        <v>3.5000000000000001E-3</v>
      </c>
      <c r="D320">
        <v>0.1968</v>
      </c>
      <c r="E320">
        <v>0</v>
      </c>
      <c r="G320" s="3">
        <f>+SUM(E$2:E320)/COUNT(E$2:E320)</f>
        <v>0.5438871473354232</v>
      </c>
      <c r="H320" s="3">
        <f t="shared" si="24"/>
        <v>0.52</v>
      </c>
      <c r="I320" s="3">
        <f t="shared" si="22"/>
        <v>0.6027229999999999</v>
      </c>
      <c r="K320">
        <f>+_xlfn.NORM.DIST(G320,U320,$I$18/SQRT(COUNT($G$2:G320)),1)</f>
        <v>0.31443420864547245</v>
      </c>
      <c r="L320">
        <f t="shared" si="23"/>
        <v>0.14196654401056169</v>
      </c>
      <c r="U320" s="3">
        <f>+AVERAGE(B$2:B320)+0.5*AVERAGE(C$2:C320)</f>
        <v>0.55865945141065831</v>
      </c>
      <c r="V320" s="3">
        <f t="shared" ca="1" si="20"/>
        <v>0.19318869291322049</v>
      </c>
      <c r="W320">
        <f t="shared" ca="1" si="21"/>
        <v>1</v>
      </c>
      <c r="X320">
        <f ca="1">+SUM(W$2:W320)/COUNT(W$2:W320)</f>
        <v>0.55485893416927901</v>
      </c>
      <c r="Y320">
        <f ca="1">+_xlfn.NORM.DIST(X320,$U320,$I$18/SQRT(COUNT(X$2:X320)),1)</f>
        <v>0.45052093866270787</v>
      </c>
    </row>
    <row r="321" spans="1:25" x14ac:dyDescent="0.3">
      <c r="A321">
        <v>320</v>
      </c>
      <c r="B321">
        <v>0.35849999999999999</v>
      </c>
      <c r="C321">
        <v>6.6E-3</v>
      </c>
      <c r="D321">
        <v>0.36509999999999998</v>
      </c>
      <c r="E321">
        <v>0</v>
      </c>
      <c r="G321" s="3">
        <f>+SUM(E$2:E321)/COUNT(E$2:E321)</f>
        <v>0.54218750000000004</v>
      </c>
      <c r="H321" s="3">
        <f t="shared" si="24"/>
        <v>0.5</v>
      </c>
      <c r="I321" s="3">
        <f t="shared" si="22"/>
        <v>0.5997269999999999</v>
      </c>
      <c r="K321">
        <f>+_xlfn.NORM.DIST(G321,U321,$I$18/SQRT(COUNT($G$2:G321)),1)</f>
        <v>0.30166627905963683</v>
      </c>
      <c r="L321">
        <f t="shared" si="23"/>
        <v>9.8216391279864701E-2</v>
      </c>
      <c r="U321" s="3">
        <f>+AVERAGE(B$2:B321)+0.5*AVERAGE(C$2:C321)</f>
        <v>0.55804426562499987</v>
      </c>
      <c r="V321" s="3">
        <f t="shared" ca="1" si="20"/>
        <v>0.41565386077624566</v>
      </c>
      <c r="W321">
        <f t="shared" ca="1" si="21"/>
        <v>0</v>
      </c>
      <c r="X321">
        <f ca="1">+SUM(W$2:W321)/COUNT(W$2:W321)</f>
        <v>0.55312499999999998</v>
      </c>
      <c r="Y321">
        <f ca="1">+_xlfn.NORM.DIST(X321,$U321,$I$18/SQRT(COUNT(X$2:X321)),1)</f>
        <v>0.43596771119920458</v>
      </c>
    </row>
    <row r="322" spans="1:25" x14ac:dyDescent="0.3">
      <c r="A322">
        <v>321</v>
      </c>
      <c r="B322">
        <v>0.47920000000000001</v>
      </c>
      <c r="C322">
        <v>5.1000000000000004E-3</v>
      </c>
      <c r="D322">
        <v>0.48430000000000001</v>
      </c>
      <c r="E322">
        <v>1</v>
      </c>
      <c r="G322" s="3">
        <f>+SUM(E$2:E322)/COUNT(E$2:E322)</f>
        <v>0.54361370716510904</v>
      </c>
      <c r="H322" s="3">
        <f t="shared" si="24"/>
        <v>0.5</v>
      </c>
      <c r="I322" s="3">
        <f t="shared" si="22"/>
        <v>0.59591099999999975</v>
      </c>
      <c r="K322">
        <f>+_xlfn.NORM.DIST(G322,U322,$I$18/SQRT(COUNT($G$2:G322)),1)</f>
        <v>0.32067359089848146</v>
      </c>
      <c r="L322">
        <f t="shared" si="23"/>
        <v>0.10705330510545125</v>
      </c>
      <c r="U322" s="3">
        <f>+AVERAGE(B$2:B322)+0.5*AVERAGE(C$2:C322)</f>
        <v>0.55780658878504663</v>
      </c>
      <c r="V322" s="3">
        <f t="shared" ca="1" si="20"/>
        <v>0.99239782566656887</v>
      </c>
      <c r="W322">
        <f t="shared" ca="1" si="21"/>
        <v>0</v>
      </c>
      <c r="X322">
        <f ca="1">+SUM(W$2:W322)/COUNT(W$2:W322)</f>
        <v>0.55140186915887845</v>
      </c>
      <c r="Y322">
        <f ca="1">+_xlfn.NORM.DIST(X322,$U322,$I$18/SQRT(COUNT(X$2:X322)),1)</f>
        <v>0.41675366099472655</v>
      </c>
    </row>
    <row r="323" spans="1:25" x14ac:dyDescent="0.3">
      <c r="A323">
        <v>322</v>
      </c>
      <c r="B323">
        <v>0.44140000000000001</v>
      </c>
      <c r="C323">
        <v>0.34949999999999998</v>
      </c>
      <c r="D323">
        <v>0.79089999999999994</v>
      </c>
      <c r="E323">
        <v>0.5</v>
      </c>
      <c r="G323" s="3">
        <f>+SUM(E$2:E323)/COUNT(E$2:E323)</f>
        <v>0.54347826086956519</v>
      </c>
      <c r="H323" s="3">
        <f t="shared" si="24"/>
        <v>0.51</v>
      </c>
      <c r="I323" s="3">
        <f t="shared" si="22"/>
        <v>0.60333999999999988</v>
      </c>
      <c r="K323">
        <f>+_xlfn.NORM.DIST(G323,U323,$I$18/SQRT(COUNT($G$2:G323)),1)</f>
        <v>0.3166990856784721</v>
      </c>
      <c r="L323">
        <f t="shared" si="23"/>
        <v>0.11332188196202014</v>
      </c>
      <c r="U323" s="3">
        <f>+AVERAGE(B$2:B323)+0.5*AVERAGE(C$2:C323)</f>
        <v>0.55798777950310541</v>
      </c>
      <c r="V323" s="3">
        <f t="shared" ref="V323:V380" ca="1" si="25">+RAND()</f>
        <v>0.4140563118569498</v>
      </c>
      <c r="W323">
        <f t="shared" ref="W323:W380" ca="1" si="26">+IF(V323&lt;B323,1,IF(V323&lt;D323,1/2,0))</f>
        <v>1</v>
      </c>
      <c r="X323">
        <f ca="1">+SUM(W$2:W323)/COUNT(W$2:W323)</f>
        <v>0.55279503105590067</v>
      </c>
      <c r="Y323">
        <f ca="1">+_xlfn.NORM.DIST(X323,$U323,$I$18/SQRT(COUNT(X$2:X323)),1)</f>
        <v>0.43223245184473269</v>
      </c>
    </row>
    <row r="324" spans="1:25" x14ac:dyDescent="0.3">
      <c r="A324">
        <v>323</v>
      </c>
      <c r="B324">
        <v>7.4000000000000003E-3</v>
      </c>
      <c r="C324">
        <v>0.98519999999999996</v>
      </c>
      <c r="D324">
        <v>0.99259999999999993</v>
      </c>
      <c r="E324">
        <v>0.5</v>
      </c>
      <c r="G324" s="3">
        <f>+SUM(E$2:E324)/COUNT(E$2:E324)</f>
        <v>0.54334365325077394</v>
      </c>
      <c r="H324" s="3">
        <f t="shared" si="24"/>
        <v>0.52</v>
      </c>
      <c r="I324" s="3">
        <f t="shared" si="22"/>
        <v>0.60079599999999989</v>
      </c>
      <c r="K324">
        <f>+_xlfn.NORM.DIST(G324,U324,$I$18/SQRT(COUNT($G$2:G324)),1)</f>
        <v>0.31696221306004757</v>
      </c>
      <c r="L324">
        <f t="shared" si="23"/>
        <v>0.14765012584187531</v>
      </c>
      <c r="U324" s="3">
        <f>+AVERAGE(B$2:B324)+0.5*AVERAGE(C$2:C324)</f>
        <v>0.55780825077399365</v>
      </c>
      <c r="V324" s="3">
        <f t="shared" ca="1" si="25"/>
        <v>0.85865163349313067</v>
      </c>
      <c r="W324">
        <f t="shared" ca="1" si="26"/>
        <v>0.5</v>
      </c>
      <c r="X324">
        <f ca="1">+SUM(W$2:W324)/COUNT(W$2:W324)</f>
        <v>0.55263157894736847</v>
      </c>
      <c r="Y324">
        <f ca="1">+_xlfn.NORM.DIST(X324,$U324,$I$18/SQRT(COUNT(X$2:X324)),1)</f>
        <v>0.4323364231729222</v>
      </c>
    </row>
    <row r="325" spans="1:25" x14ac:dyDescent="0.3">
      <c r="A325">
        <v>324</v>
      </c>
      <c r="B325">
        <v>0.67310000000000003</v>
      </c>
      <c r="C325">
        <v>4.4499999999999998E-2</v>
      </c>
      <c r="D325">
        <v>0.71760000000000002</v>
      </c>
      <c r="E325">
        <v>0.5</v>
      </c>
      <c r="G325" s="3">
        <f>+SUM(E$2:E325)/COUNT(E$2:E325)</f>
        <v>0.54320987654320985</v>
      </c>
      <c r="H325" s="3">
        <f t="shared" si="24"/>
        <v>0.53</v>
      </c>
      <c r="I325" s="3">
        <f t="shared" si="22"/>
        <v>0.60401699999999992</v>
      </c>
      <c r="K325">
        <f>+_xlfn.NORM.DIST(G325,U325,$I$18/SQRT(COUNT($G$2:G325)),1)</f>
        <v>0.31017450963453735</v>
      </c>
      <c r="L325">
        <f t="shared" si="23"/>
        <v>0.16884099028737967</v>
      </c>
      <c r="U325" s="3">
        <f>+AVERAGE(B$2:B325)+0.5*AVERAGE(C$2:C325)</f>
        <v>0.55823276234567887</v>
      </c>
      <c r="V325" s="3">
        <f t="shared" ca="1" si="25"/>
        <v>0.34385861391504313</v>
      </c>
      <c r="W325">
        <f t="shared" ca="1" si="26"/>
        <v>1</v>
      </c>
      <c r="X325">
        <f ca="1">+SUM(W$2:W325)/COUNT(W$2:W325)</f>
        <v>0.55401234567901236</v>
      </c>
      <c r="Y325">
        <f ca="1">+_xlfn.NORM.DIST(X325,$U325,$I$18/SQRT(COUNT(X$2:X325)),1)</f>
        <v>0.44466125573967163</v>
      </c>
    </row>
    <row r="326" spans="1:25" x14ac:dyDescent="0.3">
      <c r="A326">
        <v>325</v>
      </c>
      <c r="B326">
        <v>0.43070000000000003</v>
      </c>
      <c r="C326">
        <v>4.4000000000000003E-3</v>
      </c>
      <c r="D326">
        <v>0.43510000000000004</v>
      </c>
      <c r="E326">
        <v>0</v>
      </c>
      <c r="G326" s="3">
        <f>+SUM(E$2:E326)/COUNT(E$2:E326)</f>
        <v>0.54153846153846152</v>
      </c>
      <c r="H326" s="3">
        <f t="shared" si="24"/>
        <v>0.51</v>
      </c>
      <c r="I326" s="3">
        <f t="shared" si="22"/>
        <v>0.59993899999999989</v>
      </c>
      <c r="K326">
        <f>+_xlfn.NORM.DIST(G326,U326,$I$18/SQRT(COUNT($G$2:G326)),1)</f>
        <v>0.29508786526289221</v>
      </c>
      <c r="L326">
        <f t="shared" si="23"/>
        <v>0.1220103243528976</v>
      </c>
      <c r="U326" s="3">
        <f>+AVERAGE(B$2:B326)+0.5*AVERAGE(C$2:C326)</f>
        <v>0.55784712307692286</v>
      </c>
      <c r="V326" s="3">
        <f t="shared" ca="1" si="25"/>
        <v>0.93412826630563184</v>
      </c>
      <c r="W326">
        <f t="shared" ca="1" si="26"/>
        <v>0</v>
      </c>
      <c r="X326">
        <f ca="1">+SUM(W$2:W326)/COUNT(W$2:W326)</f>
        <v>0.55230769230769228</v>
      </c>
      <c r="Y326">
        <f ca="1">+_xlfn.NORM.DIST(X326,$U326,$I$18/SQRT(COUNT(X$2:X326)),1)</f>
        <v>0.4274242856171202</v>
      </c>
    </row>
    <row r="327" spans="1:25" x14ac:dyDescent="0.3">
      <c r="A327">
        <v>326</v>
      </c>
      <c r="B327">
        <v>0.88639999999999997</v>
      </c>
      <c r="C327">
        <v>4.5499999999999999E-2</v>
      </c>
      <c r="D327">
        <v>0.93189999999999995</v>
      </c>
      <c r="E327">
        <v>1</v>
      </c>
      <c r="G327" s="3">
        <f>+SUM(E$2:E327)/COUNT(E$2:E327)</f>
        <v>0.54294478527607359</v>
      </c>
      <c r="H327" s="3">
        <f t="shared" si="24"/>
        <v>0.53</v>
      </c>
      <c r="I327" s="3">
        <f t="shared" si="22"/>
        <v>0.61510799999999999</v>
      </c>
      <c r="K327">
        <f>+_xlfn.NORM.DIST(G327,U327,$I$18/SQRT(COUNT($G$2:G327)),1)</f>
        <v>0.29856322152549453</v>
      </c>
      <c r="L327">
        <f t="shared" si="23"/>
        <v>0.13513975482984614</v>
      </c>
      <c r="U327" s="3">
        <f>+AVERAGE(B$2:B327)+0.5*AVERAGE(C$2:C327)</f>
        <v>0.55892473926380359</v>
      </c>
      <c r="V327" s="3">
        <f t="shared" ca="1" si="25"/>
        <v>0.93756022445081655</v>
      </c>
      <c r="W327">
        <f t="shared" ca="1" si="26"/>
        <v>0</v>
      </c>
      <c r="X327">
        <f ca="1">+SUM(W$2:W327)/COUNT(W$2:W327)</f>
        <v>0.55061349693251538</v>
      </c>
      <c r="Y327">
        <f ca="1">+_xlfn.NORM.DIST(X327,$U327,$I$18/SQRT(COUNT(X$2:X327)),1)</f>
        <v>0.39169863708442998</v>
      </c>
    </row>
    <row r="328" spans="1:25" x14ac:dyDescent="0.3">
      <c r="A328">
        <v>327</v>
      </c>
      <c r="B328">
        <v>0.38229999999999997</v>
      </c>
      <c r="C328">
        <v>5.1999999999999998E-3</v>
      </c>
      <c r="D328">
        <v>0.38749999999999996</v>
      </c>
      <c r="E328">
        <v>1</v>
      </c>
      <c r="G328" s="3">
        <f>+SUM(E$2:E328)/COUNT(E$2:E328)</f>
        <v>0.54434250764525993</v>
      </c>
      <c r="H328" s="3">
        <f t="shared" si="24"/>
        <v>0.53</v>
      </c>
      <c r="I328" s="3">
        <f t="shared" si="22"/>
        <v>0.60591799999999973</v>
      </c>
      <c r="K328">
        <f>+_xlfn.NORM.DIST(G328,U328,$I$18/SQRT(COUNT($G$2:G328)),1)</f>
        <v>0.32081615506931083</v>
      </c>
      <c r="L328">
        <f t="shared" si="23"/>
        <v>0.16271037367581162</v>
      </c>
      <c r="U328" s="3">
        <f>+AVERAGE(B$2:B328)+0.5*AVERAGE(C$2:C328)</f>
        <v>0.55839255351681938</v>
      </c>
      <c r="V328" s="3">
        <f t="shared" ca="1" si="25"/>
        <v>0.17526544556193402</v>
      </c>
      <c r="W328">
        <f t="shared" ca="1" si="26"/>
        <v>1</v>
      </c>
      <c r="X328">
        <f ca="1">+SUM(W$2:W328)/COUNT(W$2:W328)</f>
        <v>0.55198776758409784</v>
      </c>
      <c r="Y328">
        <f ca="1">+_xlfn.NORM.DIST(X328,$U328,$I$18/SQRT(COUNT(X$2:X328)),1)</f>
        <v>0.41598989923162638</v>
      </c>
    </row>
    <row r="329" spans="1:25" x14ac:dyDescent="0.3">
      <c r="A329">
        <v>328</v>
      </c>
      <c r="B329">
        <v>0.59260000000000002</v>
      </c>
      <c r="C329">
        <v>7.6E-3</v>
      </c>
      <c r="D329">
        <v>0.60020000000000007</v>
      </c>
      <c r="E329">
        <v>1</v>
      </c>
      <c r="G329" s="3">
        <f>+SUM(E$2:E329)/COUNT(E$2:E329)</f>
        <v>0.54573170731707321</v>
      </c>
      <c r="H329" s="3">
        <f t="shared" si="24"/>
        <v>0.55000000000000004</v>
      </c>
      <c r="I329" s="3">
        <f t="shared" si="22"/>
        <v>0.60960499999999984</v>
      </c>
      <c r="K329">
        <f>+_xlfn.NORM.DIST(G329,U329,$I$18/SQRT(COUNT($G$2:G329)),1)</f>
        <v>0.3358249553716588</v>
      </c>
      <c r="L329">
        <f t="shared" si="23"/>
        <v>0.22003524195290014</v>
      </c>
      <c r="U329" s="3">
        <f>+AVERAGE(B$2:B329)+0.5*AVERAGE(C$2:C329)</f>
        <v>0.55850842987804861</v>
      </c>
      <c r="V329" s="3">
        <f t="shared" ca="1" si="25"/>
        <v>0.4501438587070179</v>
      </c>
      <c r="W329">
        <f t="shared" ca="1" si="26"/>
        <v>1</v>
      </c>
      <c r="X329">
        <f ca="1">+SUM(W$2:W329)/COUNT(W$2:W329)</f>
        <v>0.55335365853658536</v>
      </c>
      <c r="Y329">
        <f ca="1">+_xlfn.NORM.DIST(X329,$U329,$I$18/SQRT(COUNT(X$2:X329)),1)</f>
        <v>0.43210544890787833</v>
      </c>
    </row>
    <row r="330" spans="1:25" x14ac:dyDescent="0.3">
      <c r="A330">
        <v>329</v>
      </c>
      <c r="B330">
        <v>0.69569999999999999</v>
      </c>
      <c r="C330">
        <v>3.8999999999999998E-3</v>
      </c>
      <c r="D330">
        <v>0.6996</v>
      </c>
      <c r="E330">
        <v>1</v>
      </c>
      <c r="G330" s="3">
        <f>+SUM(E$2:E330)/COUNT(E$2:E330)</f>
        <v>0.54711246200607899</v>
      </c>
      <c r="H330" s="3">
        <f t="shared" si="24"/>
        <v>0.55000000000000004</v>
      </c>
      <c r="I330" s="3">
        <f t="shared" si="22"/>
        <v>0.61161799999999988</v>
      </c>
      <c r="K330">
        <f>+_xlfn.NORM.DIST(G330,U330,$I$18/SQRT(COUNT($G$2:G330)),1)</f>
        <v>0.34726883100767181</v>
      </c>
      <c r="L330">
        <f t="shared" si="23"/>
        <v>0.21239203059972395</v>
      </c>
      <c r="U330" s="3">
        <f>+AVERAGE(B$2:B330)+0.5*AVERAGE(C$2:C330)</f>
        <v>0.55893135258358639</v>
      </c>
      <c r="V330" s="3">
        <f t="shared" ca="1" si="25"/>
        <v>0.29237981578561978</v>
      </c>
      <c r="W330">
        <f t="shared" ca="1" si="26"/>
        <v>1</v>
      </c>
      <c r="X330">
        <f ca="1">+SUM(W$2:W330)/COUNT(W$2:W330)</f>
        <v>0.55471124620060785</v>
      </c>
      <c r="Y330">
        <f ca="1">+_xlfn.NORM.DIST(X330,$U330,$I$18/SQRT(COUNT(X$2:X330)),1)</f>
        <v>0.44424273707820094</v>
      </c>
    </row>
    <row r="331" spans="1:25" x14ac:dyDescent="0.3">
      <c r="A331">
        <v>330</v>
      </c>
      <c r="B331">
        <v>0.90680000000000005</v>
      </c>
      <c r="C331">
        <v>1.21E-2</v>
      </c>
      <c r="D331">
        <v>0.91890000000000005</v>
      </c>
      <c r="E331">
        <v>1</v>
      </c>
      <c r="G331" s="3">
        <f>+SUM(E$2:E331)/COUNT(E$2:E331)</f>
        <v>0.54848484848484846</v>
      </c>
      <c r="H331" s="3">
        <f t="shared" si="24"/>
        <v>0.55000000000000004</v>
      </c>
      <c r="I331" s="3">
        <f t="shared" si="22"/>
        <v>0.61634999999999984</v>
      </c>
      <c r="K331">
        <f>+_xlfn.NORM.DIST(G331,U331,$I$18/SQRT(COUNT($G$2:G331)),1)</f>
        <v>0.35074091525943074</v>
      </c>
      <c r="L331">
        <f t="shared" si="23"/>
        <v>0.19504797129344659</v>
      </c>
      <c r="U331" s="3">
        <f>+AVERAGE(B$2:B331)+0.5*AVERAGE(C$2:C331)</f>
        <v>0.56000383333333315</v>
      </c>
      <c r="V331" s="3">
        <f t="shared" ca="1" si="25"/>
        <v>0.76576201652761822</v>
      </c>
      <c r="W331">
        <f t="shared" ca="1" si="26"/>
        <v>1</v>
      </c>
      <c r="X331">
        <f ca="1">+SUM(W$2:W331)/COUNT(W$2:W331)</f>
        <v>0.55606060606060603</v>
      </c>
      <c r="Y331">
        <f ca="1">+_xlfn.NORM.DIST(X331,$U331,$I$18/SQRT(COUNT(X$2:X331)),1)</f>
        <v>0.44780062686851702</v>
      </c>
    </row>
    <row r="332" spans="1:25" x14ac:dyDescent="0.3">
      <c r="A332">
        <v>331</v>
      </c>
      <c r="B332">
        <v>0.89190000000000003</v>
      </c>
      <c r="C332">
        <v>0</v>
      </c>
      <c r="D332">
        <v>0.89190000000000003</v>
      </c>
      <c r="E332">
        <v>1</v>
      </c>
      <c r="G332" s="3">
        <f>+SUM(E$2:E332)/COUNT(E$2:E332)</f>
        <v>0.54984894259818728</v>
      </c>
      <c r="H332" s="3">
        <f t="shared" si="24"/>
        <v>0.55000000000000004</v>
      </c>
      <c r="I332" s="3">
        <f t="shared" si="22"/>
        <v>0.618371</v>
      </c>
      <c r="K332">
        <f>+_xlfn.NORM.DIST(G332,U332,$I$18/SQRT(COUNT($G$2:G332)),1)</f>
        <v>0.35499963015825459</v>
      </c>
      <c r="L332">
        <f t="shared" si="23"/>
        <v>0.18791069139540453</v>
      </c>
      <c r="U332" s="3">
        <f>+AVERAGE(B$2:B332)+0.5*AVERAGE(C$2:C332)</f>
        <v>0.56100654078549839</v>
      </c>
      <c r="V332" s="3">
        <f t="shared" ca="1" si="25"/>
        <v>7.3406044634707679E-2</v>
      </c>
      <c r="W332">
        <f t="shared" ca="1" si="26"/>
        <v>1</v>
      </c>
      <c r="X332">
        <f ca="1">+SUM(W$2:W332)/COUNT(W$2:W332)</f>
        <v>0.55740181268882172</v>
      </c>
      <c r="Y332">
        <f ca="1">+_xlfn.NORM.DIST(X332,$U332,$I$18/SQRT(COUNT(X$2:X332)),1)</f>
        <v>0.45218719426079396</v>
      </c>
    </row>
    <row r="333" spans="1:25" x14ac:dyDescent="0.3">
      <c r="A333">
        <v>332</v>
      </c>
      <c r="B333">
        <v>0.91620000000000001</v>
      </c>
      <c r="C333">
        <v>0</v>
      </c>
      <c r="D333">
        <v>0.91620000000000001</v>
      </c>
      <c r="E333">
        <v>1</v>
      </c>
      <c r="G333" s="3">
        <f>+SUM(E$2:E333)/COUNT(E$2:E333)</f>
        <v>0.5512048192771084</v>
      </c>
      <c r="H333" s="3">
        <f t="shared" si="24"/>
        <v>0.55000000000000004</v>
      </c>
      <c r="I333" s="3">
        <f t="shared" si="22"/>
        <v>0.62033099999999997</v>
      </c>
      <c r="K333">
        <f>+_xlfn.NORM.DIST(G333,U333,$I$18/SQRT(COUNT($G$2:G333)),1)</f>
        <v>0.35835036238443374</v>
      </c>
      <c r="L333">
        <f t="shared" si="23"/>
        <v>0.1811450555770438</v>
      </c>
      <c r="U333" s="3">
        <f>+AVERAGE(B$2:B333)+0.5*AVERAGE(C$2:C333)</f>
        <v>0.56207640060240938</v>
      </c>
      <c r="V333" s="3">
        <f t="shared" ca="1" si="25"/>
        <v>0.61989554105992373</v>
      </c>
      <c r="W333">
        <f t="shared" ca="1" si="26"/>
        <v>1</v>
      </c>
      <c r="X333">
        <f ca="1">+SUM(W$2:W333)/COUNT(W$2:W333)</f>
        <v>0.5587349397590361</v>
      </c>
      <c r="Y333">
        <f ca="1">+_xlfn.NORM.DIST(X333,$U333,$I$18/SQRT(COUNT(X$2:X333)),1)</f>
        <v>0.45559752356256694</v>
      </c>
    </row>
    <row r="334" spans="1:25" x14ac:dyDescent="0.3">
      <c r="A334">
        <v>333</v>
      </c>
      <c r="B334">
        <v>0.68400000000000005</v>
      </c>
      <c r="C334">
        <v>9.8799999999999999E-2</v>
      </c>
      <c r="D334">
        <v>0.78280000000000005</v>
      </c>
      <c r="E334">
        <v>1</v>
      </c>
      <c r="G334" s="3">
        <f>+SUM(E$2:E334)/COUNT(E$2:E334)</f>
        <v>0.55255255255255253</v>
      </c>
      <c r="H334" s="3">
        <f t="shared" si="24"/>
        <v>0.55000000000000004</v>
      </c>
      <c r="I334" s="3">
        <f t="shared" si="22"/>
        <v>0.62069099999999999</v>
      </c>
      <c r="K334">
        <f>+_xlfn.NORM.DIST(G334,U334,$I$18/SQRT(COUNT($G$2:G334)),1)</f>
        <v>0.36859992189943869</v>
      </c>
      <c r="L334">
        <f t="shared" si="23"/>
        <v>0.17991918059710418</v>
      </c>
      <c r="U334" s="3">
        <f>+AVERAGE(B$2:B334)+0.5*AVERAGE(C$2:C334)</f>
        <v>0.56259088588588568</v>
      </c>
      <c r="V334" s="3">
        <f t="shared" ca="1" si="25"/>
        <v>0.19160520814211313</v>
      </c>
      <c r="W334">
        <f t="shared" ca="1" si="26"/>
        <v>1</v>
      </c>
      <c r="X334">
        <f ca="1">+SUM(W$2:W334)/COUNT(W$2:W334)</f>
        <v>0.56006006006006004</v>
      </c>
      <c r="Y334">
        <f ca="1">+_xlfn.NORM.DIST(X334,$U334,$I$18/SQRT(COUNT(X$2:X334)),1)</f>
        <v>0.46628928486205834</v>
      </c>
    </row>
    <row r="335" spans="1:25" x14ac:dyDescent="0.3">
      <c r="A335">
        <v>334</v>
      </c>
      <c r="B335" s="16">
        <v>0.4456</v>
      </c>
      <c r="C335">
        <v>4.0000000000000001E-3</v>
      </c>
      <c r="D335">
        <v>0.4496</v>
      </c>
      <c r="E335">
        <v>1</v>
      </c>
      <c r="G335" s="3">
        <f>+SUM(E$2:E335)/COUNT(E$2:E335)</f>
        <v>0.55389221556886226</v>
      </c>
      <c r="H335" s="3">
        <f t="shared" si="24"/>
        <v>0.56999999999999995</v>
      </c>
      <c r="I335" s="3">
        <f t="shared" si="22"/>
        <v>0.62418899999999988</v>
      </c>
      <c r="K335">
        <f>+_xlfn.NORM.DIST(G335,U335,$I$18/SQRT(COUNT($G$2:G335)),1)</f>
        <v>0.38985713515472747</v>
      </c>
      <c r="L335">
        <f t="shared" si="23"/>
        <v>0.24136459553555012</v>
      </c>
      <c r="U335" s="3">
        <f>+AVERAGE(B$2:B335)+0.5*AVERAGE(C$2:C335)</f>
        <v>0.56224660179640695</v>
      </c>
      <c r="V335" s="3">
        <f t="shared" ca="1" si="25"/>
        <v>0.85340078718003676</v>
      </c>
      <c r="W335">
        <f t="shared" ca="1" si="26"/>
        <v>0</v>
      </c>
      <c r="X335">
        <f ca="1">+SUM(W$2:W335)/COUNT(W$2:W335)</f>
        <v>0.55838323353293418</v>
      </c>
      <c r="Y335">
        <f ca="1">+_xlfn.NORM.DIST(X335,$U335,$I$18/SQRT(COUNT(X$2:X335)),1)</f>
        <v>0.44854456676589999</v>
      </c>
    </row>
    <row r="336" spans="1:25" x14ac:dyDescent="0.3">
      <c r="A336">
        <v>335</v>
      </c>
      <c r="B336" s="16">
        <v>0.5605</v>
      </c>
      <c r="C336">
        <v>7.3000000000000001E-3</v>
      </c>
      <c r="D336">
        <v>0.56779999999999997</v>
      </c>
      <c r="E336">
        <v>1</v>
      </c>
      <c r="G336" s="3">
        <f>+SUM(E$2:E336)/COUNT(E$2:E336)</f>
        <v>0.55522388059701488</v>
      </c>
      <c r="H336" s="3">
        <f t="shared" si="24"/>
        <v>0.59</v>
      </c>
      <c r="I336" s="3">
        <f t="shared" si="22"/>
        <v>0.632826</v>
      </c>
      <c r="K336">
        <f>+_xlfn.NORM.DIST(G336,U336,$I$18/SQRT(COUNT($G$2:G336)),1)</f>
        <v>0.40685151301087569</v>
      </c>
      <c r="L336">
        <f t="shared" si="23"/>
        <v>0.28953871305901957</v>
      </c>
      <c r="U336" s="3">
        <f>+AVERAGE(B$2:B336)+0.5*AVERAGE(C$2:C336)</f>
        <v>0.56225228358208945</v>
      </c>
      <c r="V336" s="3">
        <f t="shared" ca="1" si="25"/>
        <v>0.56145117734182226</v>
      </c>
      <c r="W336">
        <f t="shared" ca="1" si="26"/>
        <v>0.5</v>
      </c>
      <c r="X336">
        <f ca="1">+SUM(W$2:W336)/COUNT(W$2:W336)</f>
        <v>0.55820895522388059</v>
      </c>
      <c r="Y336">
        <f ca="1">+_xlfn.NORM.DIST(X336,$U336,$I$18/SQRT(COUNT(X$2:X336)),1)</f>
        <v>0.44608194871251317</v>
      </c>
    </row>
    <row r="337" spans="1:25" x14ac:dyDescent="0.3">
      <c r="A337">
        <v>336</v>
      </c>
      <c r="B337" s="16">
        <v>0.47989999999999999</v>
      </c>
      <c r="C337">
        <v>3.5000000000000001E-3</v>
      </c>
      <c r="D337">
        <v>0.4834</v>
      </c>
      <c r="E337">
        <v>0</v>
      </c>
      <c r="G337" s="3">
        <f>+SUM(E$2:E337)/COUNT(E$2:E337)</f>
        <v>0.5535714285714286</v>
      </c>
      <c r="H337" s="3">
        <f t="shared" si="24"/>
        <v>0.59</v>
      </c>
      <c r="I337" s="3">
        <f t="shared" si="22"/>
        <v>0.63674499999999989</v>
      </c>
      <c r="K337">
        <f>+_xlfn.NORM.DIST(G337,U337,$I$18/SQRT(COUNT($G$2:G337)),1)</f>
        <v>0.38842177087984314</v>
      </c>
      <c r="L337">
        <f t="shared" si="23"/>
        <v>0.27242463361326247</v>
      </c>
      <c r="U337" s="3">
        <f>+AVERAGE(B$2:B337)+0.5*AVERAGE(C$2:C337)</f>
        <v>0.56201239583333318</v>
      </c>
      <c r="V337" s="3">
        <f t="shared" ca="1" si="25"/>
        <v>0.51308509818929016</v>
      </c>
      <c r="W337">
        <f t="shared" ca="1" si="26"/>
        <v>0</v>
      </c>
      <c r="X337">
        <f ca="1">+SUM(W$2:W337)/COUNT(W$2:W337)</f>
        <v>0.55654761904761907</v>
      </c>
      <c r="Y337">
        <f ca="1">+_xlfn.NORM.DIST(X337,$U337,$I$18/SQRT(COUNT(X$2:X337)),1)</f>
        <v>0.42720330006257035</v>
      </c>
    </row>
    <row r="338" spans="1:25" x14ac:dyDescent="0.3">
      <c r="A338">
        <v>337</v>
      </c>
      <c r="B338" s="16">
        <v>1.9199999999999998E-2</v>
      </c>
      <c r="C338">
        <v>4.5499999999999999E-2</v>
      </c>
      <c r="D338">
        <v>6.4699999999999994E-2</v>
      </c>
      <c r="E338">
        <v>0</v>
      </c>
      <c r="G338" s="3">
        <f>+SUM(E$2:E338)/COUNT(E$2:E338)</f>
        <v>0.55192878338278928</v>
      </c>
      <c r="H338" s="3">
        <f t="shared" si="24"/>
        <v>0.56999999999999995</v>
      </c>
      <c r="I338" s="3">
        <f t="shared" si="22"/>
        <v>0.62249700000000008</v>
      </c>
      <c r="K338">
        <f>+_xlfn.NORM.DIST(G338,U338,$I$18/SQRT(COUNT($G$2:G338)),1)</f>
        <v>0.38697956767778008</v>
      </c>
      <c r="L338">
        <f t="shared" si="23"/>
        <v>0.24825127915764855</v>
      </c>
      <c r="U338" s="3">
        <f>+AVERAGE(B$2:B338)+0.5*AVERAGE(C$2:C338)</f>
        <v>0.56046918397626089</v>
      </c>
      <c r="V338" s="3">
        <f t="shared" ca="1" si="25"/>
        <v>0.64407566921098502</v>
      </c>
      <c r="W338">
        <f t="shared" ca="1" si="26"/>
        <v>0</v>
      </c>
      <c r="X338">
        <f ca="1">+SUM(W$2:W338)/COUNT(W$2:W338)</f>
        <v>0.55489614243323437</v>
      </c>
      <c r="Y338">
        <f ca="1">+_xlfn.NORM.DIST(X338,$U338,$I$18/SQRT(COUNT(X$2:X338)),1)</f>
        <v>0.42566860784616561</v>
      </c>
    </row>
    <row r="339" spans="1:25" x14ac:dyDescent="0.3">
      <c r="A339">
        <v>338</v>
      </c>
      <c r="B339" s="16">
        <v>0.90910000000000002</v>
      </c>
      <c r="C339">
        <v>0.90900000000000003</v>
      </c>
      <c r="D339">
        <v>1.8181</v>
      </c>
      <c r="E339">
        <v>1</v>
      </c>
      <c r="G339" s="3">
        <f>+SUM(E$2:E339)/COUNT(E$2:E339)</f>
        <v>0.55325443786982254</v>
      </c>
      <c r="H339" s="3">
        <f t="shared" si="24"/>
        <v>0.59</v>
      </c>
      <c r="I339" s="3">
        <f t="shared" si="22"/>
        <v>0.63204100000000007</v>
      </c>
      <c r="K339">
        <f>+_xlfn.NORM.DIST(G339,U339,$I$18/SQRT(COUNT($G$2:G339)),1)</f>
        <v>0.3733461278868111</v>
      </c>
      <c r="L339">
        <f t="shared" si="23"/>
        <v>0.29302651334648133</v>
      </c>
      <c r="U339" s="3">
        <f>+AVERAGE(B$2:B339)+0.5*AVERAGE(C$2:C339)</f>
        <v>0.56284531065088739</v>
      </c>
      <c r="V339" s="3">
        <f t="shared" ca="1" si="25"/>
        <v>0.61623503776284982</v>
      </c>
      <c r="W339">
        <f t="shared" ca="1" si="26"/>
        <v>1</v>
      </c>
      <c r="X339">
        <f ca="1">+SUM(W$2:W339)/COUNT(W$2:W339)</f>
        <v>0.55621301775147924</v>
      </c>
      <c r="Y339">
        <f ca="1">+_xlfn.NORM.DIST(X339,$U339,$I$18/SQRT(COUNT(X$2:X339)),1)</f>
        <v>0.41162606755243381</v>
      </c>
    </row>
    <row r="340" spans="1:25" x14ac:dyDescent="0.3">
      <c r="A340">
        <v>339</v>
      </c>
      <c r="B340" s="16">
        <v>0.2283</v>
      </c>
      <c r="C340">
        <v>0</v>
      </c>
      <c r="D340">
        <v>0.2283</v>
      </c>
      <c r="E340">
        <v>0</v>
      </c>
      <c r="G340" s="3">
        <f>+SUM(E$2:E340)/COUNT(E$2:E340)</f>
        <v>0.55162241887905605</v>
      </c>
      <c r="H340" s="3">
        <f t="shared" si="24"/>
        <v>0.56999999999999995</v>
      </c>
      <c r="I340" s="3">
        <f t="shared" si="22"/>
        <v>0.61819800000000014</v>
      </c>
      <c r="K340">
        <f>+_xlfn.NORM.DIST(G340,U340,$I$18/SQRT(COUNT($G$2:G340)),1)</f>
        <v>0.3649564552613469</v>
      </c>
      <c r="L340">
        <f t="shared" si="23"/>
        <v>0.26620961528573484</v>
      </c>
      <c r="U340" s="3">
        <f>+AVERAGE(B$2:B340)+0.5*AVERAGE(C$2:C340)</f>
        <v>0.56185845132743339</v>
      </c>
      <c r="V340" s="3">
        <f t="shared" ca="1" si="25"/>
        <v>0.30065838863633587</v>
      </c>
      <c r="W340">
        <f t="shared" ca="1" si="26"/>
        <v>0</v>
      </c>
      <c r="X340">
        <f ca="1">+SUM(W$2:W340)/COUNT(W$2:W340)</f>
        <v>0.55457227138643073</v>
      </c>
      <c r="Y340">
        <f ca="1">+_xlfn.NORM.DIST(X340,$U340,$I$18/SQRT(COUNT(X$2:X340)),1)</f>
        <v>0.4029384168935472</v>
      </c>
    </row>
    <row r="341" spans="1:25" x14ac:dyDescent="0.3">
      <c r="A341">
        <v>340</v>
      </c>
      <c r="B341" s="16">
        <v>4.5499999999999999E-2</v>
      </c>
      <c r="C341">
        <v>0.95450000000000002</v>
      </c>
      <c r="D341">
        <v>1</v>
      </c>
      <c r="E341">
        <v>0.5</v>
      </c>
      <c r="G341" s="3">
        <f>+SUM(E$2:E341)/COUNT(E$2:E341)</f>
        <v>0.55147058823529416</v>
      </c>
      <c r="H341" s="3">
        <f t="shared" si="24"/>
        <v>0.57999999999999996</v>
      </c>
      <c r="I341" s="3">
        <f t="shared" si="22"/>
        <v>0.61228900000000019</v>
      </c>
      <c r="K341">
        <f>+_xlfn.NORM.DIST(G341,U341,$I$18/SQRT(COUNT($G$2:G341)),1)</f>
        <v>0.36429812737048295</v>
      </c>
      <c r="L341">
        <f t="shared" si="23"/>
        <v>0.3378839343668828</v>
      </c>
      <c r="U341" s="3">
        <f>+AVERAGE(B$2:B341)+0.5*AVERAGE(C$2:C341)</f>
        <v>0.56174342647058806</v>
      </c>
      <c r="V341" s="3">
        <f t="shared" ca="1" si="25"/>
        <v>0.17254490439561887</v>
      </c>
      <c r="W341">
        <f t="shared" ca="1" si="26"/>
        <v>0.5</v>
      </c>
      <c r="X341">
        <f ca="1">+SUM(W$2:W341)/COUNT(W$2:W341)</f>
        <v>0.55441176470588238</v>
      </c>
      <c r="Y341">
        <f ca="1">+_xlfn.NORM.DIST(X341,$U341,$I$18/SQRT(COUNT(X$2:X341)),1)</f>
        <v>0.40220373763915418</v>
      </c>
    </row>
    <row r="342" spans="1:25" x14ac:dyDescent="0.3">
      <c r="A342">
        <v>341</v>
      </c>
      <c r="B342" s="16">
        <v>0.79900000000000004</v>
      </c>
      <c r="C342">
        <v>3.5400000000000001E-2</v>
      </c>
      <c r="D342">
        <v>0.83440000000000003</v>
      </c>
      <c r="E342">
        <v>1</v>
      </c>
      <c r="G342" s="3">
        <f>+SUM(E$2:E342)/COUNT(E$2:E342)</f>
        <v>0.55278592375366564</v>
      </c>
      <c r="H342" s="3">
        <f t="shared" si="24"/>
        <v>0.57999999999999996</v>
      </c>
      <c r="I342" s="3">
        <f t="shared" si="22"/>
        <v>0.6108650000000001</v>
      </c>
      <c r="K342">
        <f>+_xlfn.NORM.DIST(G342,U342,$I$18/SQRT(COUNT($G$2:G342)),1)</f>
        <v>0.37134211805242012</v>
      </c>
      <c r="L342">
        <f t="shared" si="23"/>
        <v>0.3446519704852441</v>
      </c>
      <c r="U342" s="3">
        <f>+AVERAGE(B$2:B342)+0.5*AVERAGE(C$2:C342)</f>
        <v>0.56249109970674471</v>
      </c>
      <c r="V342" s="3">
        <f t="shared" ca="1" si="25"/>
        <v>0.37776335951290207</v>
      </c>
      <c r="W342">
        <f t="shared" ca="1" si="26"/>
        <v>1</v>
      </c>
      <c r="X342">
        <f ca="1">+SUM(W$2:W342)/COUNT(W$2:W342)</f>
        <v>0.55571847507331373</v>
      </c>
      <c r="Y342">
        <f ca="1">+_xlfn.NORM.DIST(X342,$U342,$I$18/SQRT(COUNT(X$2:X342)),1)</f>
        <v>0.40939550449478646</v>
      </c>
    </row>
    <row r="343" spans="1:25" x14ac:dyDescent="0.3">
      <c r="A343">
        <v>342</v>
      </c>
      <c r="B343" s="16">
        <v>0.75360000000000005</v>
      </c>
      <c r="C343">
        <v>0</v>
      </c>
      <c r="D343">
        <v>0.75360000000000005</v>
      </c>
      <c r="E343">
        <v>1</v>
      </c>
      <c r="G343" s="3">
        <f>+SUM(E$2:E343)/COUNT(E$2:E343)</f>
        <v>0.55409356725146197</v>
      </c>
      <c r="H343" s="3">
        <f t="shared" si="24"/>
        <v>0.6</v>
      </c>
      <c r="I343" s="3">
        <f t="shared" si="22"/>
        <v>0.61021900000000018</v>
      </c>
      <c r="K343">
        <f>+_xlfn.NORM.DIST(G343,U343,$I$18/SQRT(COUNT($G$2:G343)),1)</f>
        <v>0.38078748497659048</v>
      </c>
      <c r="L343">
        <f t="shared" si="23"/>
        <v>0.44734640261918496</v>
      </c>
      <c r="U343" s="3">
        <f>+AVERAGE(B$2:B343)+0.5*AVERAGE(C$2:C343)</f>
        <v>0.56304989766081848</v>
      </c>
      <c r="V343" s="3">
        <f t="shared" ca="1" si="25"/>
        <v>0.66238224991538119</v>
      </c>
      <c r="W343">
        <f t="shared" ca="1" si="26"/>
        <v>1</v>
      </c>
      <c r="X343">
        <f ca="1">+SUM(W$2:W343)/COUNT(W$2:W343)</f>
        <v>0.55701754385964908</v>
      </c>
      <c r="Y343">
        <f ca="1">+_xlfn.NORM.DIST(X343,$U343,$I$18/SQRT(COUNT(X$2:X343)),1)</f>
        <v>0.41903695555399567</v>
      </c>
    </row>
    <row r="344" spans="1:25" x14ac:dyDescent="0.3">
      <c r="A344">
        <v>343</v>
      </c>
      <c r="B344" s="16">
        <v>0</v>
      </c>
      <c r="C344">
        <v>0</v>
      </c>
      <c r="D344">
        <v>0</v>
      </c>
      <c r="E344">
        <v>0</v>
      </c>
      <c r="G344" s="3">
        <f>+SUM(E$2:E344)/COUNT(E$2:E344)</f>
        <v>0.55247813411078717</v>
      </c>
      <c r="H344" s="3">
        <f t="shared" si="24"/>
        <v>0.6</v>
      </c>
      <c r="I344" s="3">
        <f t="shared" si="22"/>
        <v>0.59365300000000021</v>
      </c>
      <c r="K344">
        <f>+_xlfn.NORM.DIST(G344,U344,$I$18/SQRT(COUNT($G$2:G344)),1)</f>
        <v>0.38095613096106762</v>
      </c>
      <c r="L344">
        <f t="shared" si="23"/>
        <v>0.53276165929435282</v>
      </c>
      <c r="U344" s="3">
        <f>+AVERAGE(B$2:B344)+0.5*AVERAGE(C$2:C344)</f>
        <v>0.56140835276967915</v>
      </c>
      <c r="V344" s="3">
        <f t="shared" ca="1" si="25"/>
        <v>0.58229873402810128</v>
      </c>
      <c r="W344">
        <f t="shared" ca="1" si="26"/>
        <v>0</v>
      </c>
      <c r="X344">
        <f ca="1">+SUM(W$2:W344)/COUNT(W$2:W344)</f>
        <v>0.55539358600583089</v>
      </c>
      <c r="Y344">
        <f ca="1">+_xlfn.NORM.DIST(X344,$U344,$I$18/SQRT(COUNT(X$2:X344)),1)</f>
        <v>0.41915343216776668</v>
      </c>
    </row>
    <row r="345" spans="1:25" x14ac:dyDescent="0.3">
      <c r="A345">
        <v>344</v>
      </c>
      <c r="B345" s="16">
        <v>0.70789999999999997</v>
      </c>
      <c r="C345">
        <v>4.7000000000000002E-3</v>
      </c>
      <c r="D345">
        <v>0.71260000000000001</v>
      </c>
      <c r="E345">
        <v>1</v>
      </c>
      <c r="G345" s="3">
        <f>+SUM(E$2:E345)/COUNT(E$2:E345)</f>
        <v>0.55377906976744184</v>
      </c>
      <c r="H345" s="3">
        <f t="shared" si="24"/>
        <v>0.6</v>
      </c>
      <c r="I345" s="3">
        <f t="shared" si="22"/>
        <v>0.58915000000000017</v>
      </c>
      <c r="K345">
        <f>+_xlfn.NORM.DIST(G345,U345,$I$18/SQRT(COUNT($G$2:G345)),1)</f>
        <v>0.39207606073820744</v>
      </c>
      <c r="L345">
        <f t="shared" si="23"/>
        <v>0.55588410890671125</v>
      </c>
      <c r="U345" s="3">
        <f>+AVERAGE(B$2:B345)+0.5*AVERAGE(C$2:C345)</f>
        <v>0.56184103197674407</v>
      </c>
      <c r="V345" s="3">
        <f t="shared" ca="1" si="25"/>
        <v>0.83287007529665369</v>
      </c>
      <c r="W345">
        <f t="shared" ca="1" si="26"/>
        <v>0</v>
      </c>
      <c r="X345">
        <f ca="1">+SUM(W$2:W345)/COUNT(W$2:W345)</f>
        <v>0.55377906976744184</v>
      </c>
      <c r="Y345">
        <f ca="1">+_xlfn.NORM.DIST(X345,$U345,$I$18/SQRT(COUNT(X$2:X345)),1)</f>
        <v>0.39207606073820744</v>
      </c>
    </row>
    <row r="346" spans="1:25" x14ac:dyDescent="0.3">
      <c r="A346">
        <v>345</v>
      </c>
      <c r="B346" s="16">
        <v>0.71060000000000001</v>
      </c>
      <c r="C346">
        <v>3.3E-3</v>
      </c>
      <c r="D346">
        <v>0.71389999999999998</v>
      </c>
      <c r="E346">
        <v>1</v>
      </c>
      <c r="G346" s="3">
        <f>+SUM(E$2:E346)/COUNT(E$2:E346)</f>
        <v>0.55507246376811592</v>
      </c>
      <c r="H346" s="3">
        <f t="shared" si="24"/>
        <v>0.62</v>
      </c>
      <c r="I346" s="3">
        <f t="shared" si="22"/>
        <v>0.5938190000000001</v>
      </c>
      <c r="K346">
        <f>+_xlfn.NORM.DIST(G346,U346,$I$18/SQRT(COUNT($G$2:G346)),1)</f>
        <v>0.40317560263730329</v>
      </c>
      <c r="L346">
        <f t="shared" si="23"/>
        <v>0.63274303168600099</v>
      </c>
      <c r="U346" s="3">
        <f>+AVERAGE(B$2:B346)+0.5*AVERAGE(C$2:C346)</f>
        <v>0.5622769999999998</v>
      </c>
      <c r="V346" s="3">
        <f t="shared" ca="1" si="25"/>
        <v>0.66147405592213782</v>
      </c>
      <c r="W346">
        <f t="shared" ca="1" si="26"/>
        <v>1</v>
      </c>
      <c r="X346">
        <f ca="1">+SUM(W$2:W346)/COUNT(W$2:W346)</f>
        <v>0.55507246376811592</v>
      </c>
      <c r="Y346">
        <f ca="1">+_xlfn.NORM.DIST(X346,$U346,$I$18/SQRT(COUNT(X$2:X346)),1)</f>
        <v>0.40317560263730329</v>
      </c>
    </row>
    <row r="347" spans="1:25" x14ac:dyDescent="0.3">
      <c r="A347">
        <v>346</v>
      </c>
      <c r="B347" s="16">
        <v>0.75</v>
      </c>
      <c r="C347">
        <v>0</v>
      </c>
      <c r="D347">
        <v>0.75</v>
      </c>
      <c r="E347">
        <v>1</v>
      </c>
      <c r="G347" s="3">
        <f>+SUM(E$2:E347)/COUNT(E$2:E347)</f>
        <v>0.55635838150289019</v>
      </c>
      <c r="H347" s="3">
        <f t="shared" si="24"/>
        <v>0.62</v>
      </c>
      <c r="I347" s="3">
        <f t="shared" si="22"/>
        <v>0.59649399999999997</v>
      </c>
      <c r="K347">
        <f>+_xlfn.NORM.DIST(G347,U347,$I$18/SQRT(COUNT($G$2:G347)),1)</f>
        <v>0.41287284362802495</v>
      </c>
      <c r="L347">
        <f t="shared" si="23"/>
        <v>0.61961790003296557</v>
      </c>
      <c r="U347" s="3">
        <f>+AVERAGE(B$2:B347)+0.5*AVERAGE(C$2:C347)</f>
        <v>0.56281955202312117</v>
      </c>
      <c r="V347" s="3">
        <f t="shared" ca="1" si="25"/>
        <v>0.39535185046104571</v>
      </c>
      <c r="W347">
        <f t="shared" ca="1" si="26"/>
        <v>1</v>
      </c>
      <c r="X347">
        <f ca="1">+SUM(W$2:W347)/COUNT(W$2:W347)</f>
        <v>0.55635838150289019</v>
      </c>
      <c r="Y347">
        <f ca="1">+_xlfn.NORM.DIST(X347,$U347,$I$18/SQRT(COUNT(X$2:X347)),1)</f>
        <v>0.41287284362802495</v>
      </c>
    </row>
    <row r="348" spans="1:25" x14ac:dyDescent="0.3">
      <c r="A348">
        <v>347</v>
      </c>
      <c r="B348" s="16">
        <v>0.29580000000000001</v>
      </c>
      <c r="C348">
        <v>1.6799999999999999E-2</v>
      </c>
      <c r="D348">
        <v>0.31259999999999999</v>
      </c>
      <c r="E348">
        <v>0</v>
      </c>
      <c r="G348" s="3">
        <f>+SUM(E$2:E348)/COUNT(E$2:E348)</f>
        <v>0.55475504322766567</v>
      </c>
      <c r="H348" s="3">
        <f t="shared" si="24"/>
        <v>0.62</v>
      </c>
      <c r="I348" s="3">
        <f t="shared" si="22"/>
        <v>0.59107700000000007</v>
      </c>
      <c r="K348">
        <f>+_xlfn.NORM.DIST(G348,U348,$I$18/SQRT(COUNT($G$2:G348)),1)</f>
        <v>0.40138708798074252</v>
      </c>
      <c r="L348">
        <f t="shared" si="23"/>
        <v>0.64603766674610019</v>
      </c>
      <c r="U348" s="3">
        <f>+AVERAGE(B$2:B348)+0.5*AVERAGE(C$2:C348)</f>
        <v>0.56207425072046091</v>
      </c>
      <c r="V348" s="3">
        <f t="shared" ca="1" si="25"/>
        <v>0.12680622003620967</v>
      </c>
      <c r="W348">
        <f t="shared" ca="1" si="26"/>
        <v>1</v>
      </c>
      <c r="X348">
        <f ca="1">+SUM(W$2:W348)/COUNT(W$2:W348)</f>
        <v>0.55763688760806918</v>
      </c>
      <c r="Y348">
        <f ca="1">+_xlfn.NORM.DIST(X348,$U348,$I$18/SQRT(COUNT(X$2:X348)),1)</f>
        <v>0.43982250823132873</v>
      </c>
    </row>
    <row r="349" spans="1:25" x14ac:dyDescent="0.3">
      <c r="A349">
        <v>348</v>
      </c>
      <c r="B349" s="16">
        <v>0.91620000000000001</v>
      </c>
      <c r="C349">
        <v>0</v>
      </c>
      <c r="D349">
        <v>0.91620000000000001</v>
      </c>
      <c r="E349">
        <v>1</v>
      </c>
      <c r="G349" s="3">
        <f>+SUM(E$2:E349)/COUNT(E$2:E349)</f>
        <v>0.55603448275862066</v>
      </c>
      <c r="H349" s="3">
        <f t="shared" si="24"/>
        <v>0.64</v>
      </c>
      <c r="I349" s="3">
        <f t="shared" si="22"/>
        <v>0.5908500000000001</v>
      </c>
      <c r="K349">
        <f>+_xlfn.NORM.DIST(G349,U349,$I$18/SQRT(COUNT($G$2:G349)),1)</f>
        <v>0.40471154899088835</v>
      </c>
      <c r="L349">
        <f t="shared" si="23"/>
        <v>0.73782315755023953</v>
      </c>
      <c r="U349" s="3">
        <f>+AVERAGE(B$2:B349)+0.5*AVERAGE(C$2:C349)</f>
        <v>0.56309185344827573</v>
      </c>
      <c r="V349" s="3">
        <f t="shared" ca="1" si="25"/>
        <v>0.97104955702498086</v>
      </c>
      <c r="W349">
        <f t="shared" ca="1" si="26"/>
        <v>0</v>
      </c>
      <c r="X349">
        <f ca="1">+SUM(W$2:W349)/COUNT(W$2:W349)</f>
        <v>0.55603448275862066</v>
      </c>
      <c r="Y349">
        <f ca="1">+_xlfn.NORM.DIST(X349,$U349,$I$18/SQRT(COUNT(X$2:X349)),1)</f>
        <v>0.40471154899088835</v>
      </c>
    </row>
    <row r="350" spans="1:25" x14ac:dyDescent="0.3">
      <c r="A350">
        <v>349</v>
      </c>
      <c r="B350" s="16">
        <v>0.68740000000000001</v>
      </c>
      <c r="C350">
        <v>1.6799999999999999E-2</v>
      </c>
      <c r="D350">
        <v>0.70420000000000005</v>
      </c>
      <c r="E350">
        <v>1</v>
      </c>
      <c r="G350" s="3">
        <f>+SUM(E$2:E350)/COUNT(E$2:E350)</f>
        <v>0.55730659025787965</v>
      </c>
      <c r="H350" s="3">
        <f t="shared" si="24"/>
        <v>0.66</v>
      </c>
      <c r="I350" s="3">
        <f t="shared" si="22"/>
        <v>0.60203800000000007</v>
      </c>
      <c r="K350">
        <f>+_xlfn.NORM.DIST(G350,U350,$I$18/SQRT(COUNT($G$2:G350)),1)</f>
        <v>0.41644533900787328</v>
      </c>
      <c r="L350">
        <f t="shared" si="23"/>
        <v>0.77361111511641878</v>
      </c>
      <c r="U350" s="3">
        <f>+AVERAGE(B$2:B350)+0.5*AVERAGE(C$2:C350)</f>
        <v>0.56347210601719178</v>
      </c>
      <c r="V350" s="3">
        <f t="shared" ca="1" si="25"/>
        <v>0.12861963984297053</v>
      </c>
      <c r="W350">
        <f t="shared" ca="1" si="26"/>
        <v>1</v>
      </c>
      <c r="X350">
        <f ca="1">+SUM(W$2:W350)/COUNT(W$2:W350)</f>
        <v>0.55730659025787965</v>
      </c>
      <c r="Y350">
        <f ca="1">+_xlfn.NORM.DIST(X350,$U350,$I$18/SQRT(COUNT(X$2:X350)),1)</f>
        <v>0.41644533900787328</v>
      </c>
    </row>
    <row r="351" spans="1:25" x14ac:dyDescent="0.3">
      <c r="A351">
        <v>350</v>
      </c>
      <c r="B351" s="16">
        <v>0.1545</v>
      </c>
      <c r="C351">
        <v>0</v>
      </c>
      <c r="D351">
        <v>0.1545</v>
      </c>
      <c r="E351">
        <v>1</v>
      </c>
      <c r="G351" s="3">
        <f>+SUM(E$2:E351)/COUNT(E$2:E351)</f>
        <v>0.55857142857142861</v>
      </c>
      <c r="H351" s="3">
        <f t="shared" si="24"/>
        <v>0.68</v>
      </c>
      <c r="I351" s="3">
        <f t="shared" si="22"/>
        <v>0.59016400000000002</v>
      </c>
      <c r="K351">
        <f>+_xlfn.NORM.DIST(G351,U351,$I$18/SQRT(COUNT($G$2:G351)),1)</f>
        <v>0.44911195002980453</v>
      </c>
      <c r="L351">
        <f t="shared" si="23"/>
        <v>0.87771943823625809</v>
      </c>
      <c r="U351" s="3">
        <f>+AVERAGE(B$2:B351)+0.5*AVERAGE(C$2:C351)</f>
        <v>0.56230361428571418</v>
      </c>
      <c r="V351" s="3">
        <f t="shared" ca="1" si="25"/>
        <v>0.66420462594142682</v>
      </c>
      <c r="W351">
        <f t="shared" ca="1" si="26"/>
        <v>0</v>
      </c>
      <c r="X351">
        <f ca="1">+SUM(W$2:W351)/COUNT(W$2:W351)</f>
        <v>0.55571428571428572</v>
      </c>
      <c r="Y351">
        <f ca="1">+_xlfn.NORM.DIST(X351,$U351,$I$18/SQRT(COUNT(X$2:X351)),1)</f>
        <v>0.41066987606291994</v>
      </c>
    </row>
    <row r="352" spans="1:25" x14ac:dyDescent="0.3">
      <c r="A352">
        <v>351</v>
      </c>
      <c r="B352" s="16">
        <v>0.18357999999999999</v>
      </c>
      <c r="C352">
        <v>1.6199999999999999E-2</v>
      </c>
      <c r="D352">
        <v>0.19977999999999999</v>
      </c>
      <c r="E352">
        <v>0</v>
      </c>
      <c r="G352" s="3">
        <f>+SUM(E$2:E352)/COUNT(E$2:E352)</f>
        <v>0.55698005698005693</v>
      </c>
      <c r="H352" s="3">
        <f t="shared" si="24"/>
        <v>0.66</v>
      </c>
      <c r="I352" s="3">
        <f t="shared" si="22"/>
        <v>0.57774760000000014</v>
      </c>
      <c r="K352">
        <f>+_xlfn.NORM.DIST(G352,U352,$I$18/SQRT(COUNT($G$2:G352)),1)</f>
        <v>0.4417771859251855</v>
      </c>
      <c r="L352">
        <f t="shared" si="23"/>
        <v>0.85665930844222371</v>
      </c>
      <c r="U352" s="3">
        <f>+AVERAGE(B$2:B352)+0.5*AVERAGE(C$2:C352)</f>
        <v>0.56124770655270639</v>
      </c>
      <c r="V352" s="3">
        <f t="shared" ca="1" si="25"/>
        <v>0.89960727300636134</v>
      </c>
      <c r="W352">
        <f t="shared" ca="1" si="26"/>
        <v>0</v>
      </c>
      <c r="X352">
        <f ca="1">+SUM(W$2:W352)/COUNT(W$2:W352)</f>
        <v>0.55413105413105412</v>
      </c>
      <c r="Y352">
        <f ca="1">+_xlfn.NORM.DIST(X352,$U352,$I$18/SQRT(COUNT(X$2:X352)),1)</f>
        <v>0.40352163281330489</v>
      </c>
    </row>
    <row r="353" spans="1:25" x14ac:dyDescent="0.3">
      <c r="A353">
        <v>352</v>
      </c>
      <c r="B353" s="16">
        <v>0.84089999999999998</v>
      </c>
      <c r="C353">
        <v>0</v>
      </c>
      <c r="D353">
        <v>0.84089999999999998</v>
      </c>
      <c r="E353">
        <v>1</v>
      </c>
      <c r="G353" s="3">
        <f>+SUM(E$2:E353)/COUNT(E$2:E353)</f>
        <v>0.55823863636363635</v>
      </c>
      <c r="H353" s="3">
        <f t="shared" si="24"/>
        <v>0.66</v>
      </c>
      <c r="I353" s="3">
        <f t="shared" si="22"/>
        <v>0.57791960000000009</v>
      </c>
      <c r="K353">
        <f>+_xlfn.NORM.DIST(G353,U353,$I$18/SQRT(COUNT($G$2:G353)),1)</f>
        <v>0.44799742012396104</v>
      </c>
      <c r="L353">
        <f t="shared" si="23"/>
        <v>0.85615483618296406</v>
      </c>
      <c r="U353" s="3">
        <f>+AVERAGE(B$2:B353)+0.5*AVERAGE(C$2:C353)</f>
        <v>0.56204217329545447</v>
      </c>
      <c r="V353" s="3">
        <f t="shared" ca="1" si="25"/>
        <v>0.49841037037873648</v>
      </c>
      <c r="W353">
        <f t="shared" ca="1" si="26"/>
        <v>1</v>
      </c>
      <c r="X353">
        <f ca="1">+SUM(W$2:W353)/COUNT(W$2:W353)</f>
        <v>0.55539772727272729</v>
      </c>
      <c r="Y353">
        <f ca="1">+_xlfn.NORM.DIST(X353,$U353,$I$18/SQRT(COUNT(X$2:X353)),1)</f>
        <v>0.40968290166763277</v>
      </c>
    </row>
    <row r="354" spans="1:25" x14ac:dyDescent="0.3">
      <c r="A354">
        <v>353</v>
      </c>
      <c r="B354" s="16">
        <v>0.55959999999999999</v>
      </c>
      <c r="C354">
        <v>0</v>
      </c>
      <c r="D354">
        <v>0.55959999999999999</v>
      </c>
      <c r="E354">
        <v>1</v>
      </c>
      <c r="G354" s="3">
        <f>+SUM(E$2:E354)/COUNT(E$2:E354)</f>
        <v>0.55949008498583575</v>
      </c>
      <c r="H354" s="3">
        <f t="shared" si="24"/>
        <v>0.66</v>
      </c>
      <c r="I354" s="3">
        <f t="shared" si="22"/>
        <v>0.57861360000000006</v>
      </c>
      <c r="K354">
        <f>+_xlfn.NORM.DIST(G354,U354,$I$18/SQRT(COUNT($G$2:G354)),1)</f>
        <v>0.46509799199376228</v>
      </c>
      <c r="L354">
        <f t="shared" si="23"/>
        <v>0.85410719361570164</v>
      </c>
      <c r="U354" s="3">
        <f>+AVERAGE(B$2:B354)+0.5*AVERAGE(C$2:C354)</f>
        <v>0.56203525495750706</v>
      </c>
      <c r="V354" s="3">
        <f t="shared" ca="1" si="25"/>
        <v>0.92396410779773941</v>
      </c>
      <c r="W354">
        <f t="shared" ca="1" si="26"/>
        <v>0</v>
      </c>
      <c r="X354">
        <f ca="1">+SUM(W$2:W354)/COUNT(W$2:W354)</f>
        <v>0.55382436260623225</v>
      </c>
      <c r="Y354">
        <f ca="1">+_xlfn.NORM.DIST(X354,$U354,$I$18/SQRT(COUNT(X$2:X354)),1)</f>
        <v>0.38874251408830623</v>
      </c>
    </row>
    <row r="355" spans="1:25" x14ac:dyDescent="0.3">
      <c r="A355">
        <v>354</v>
      </c>
      <c r="B355" s="16">
        <v>0.70450000000000002</v>
      </c>
      <c r="C355">
        <v>0</v>
      </c>
      <c r="D355">
        <v>0.70450000000000002</v>
      </c>
      <c r="E355">
        <v>1</v>
      </c>
      <c r="G355" s="3">
        <f>+SUM(E$2:E355)/COUNT(E$2:E355)</f>
        <v>0.56073446327683618</v>
      </c>
      <c r="H355" s="3">
        <f t="shared" si="24"/>
        <v>0.66</v>
      </c>
      <c r="I355" s="3">
        <f t="shared" si="22"/>
        <v>0.58131860000000002</v>
      </c>
      <c r="K355">
        <f>+_xlfn.NORM.DIST(G355,U355,$I$18/SQRT(COUNT($G$2:G355)),1)</f>
        <v>0.47659395191607223</v>
      </c>
      <c r="L355">
        <f t="shared" si="23"/>
        <v>0.84593986559546885</v>
      </c>
      <c r="U355" s="3">
        <f>+AVERAGE(B$2:B355)+0.5*AVERAGE(C$2:C355)</f>
        <v>0.56243769774011287</v>
      </c>
      <c r="V355" s="3">
        <f t="shared" ca="1" si="25"/>
        <v>0.65781171072376177</v>
      </c>
      <c r="W355">
        <f t="shared" ca="1" si="26"/>
        <v>1</v>
      </c>
      <c r="X355">
        <f ca="1">+SUM(W$2:W355)/COUNT(W$2:W355)</f>
        <v>0.55508474576271183</v>
      </c>
      <c r="Y355">
        <f ca="1">+_xlfn.NORM.DIST(X355,$U355,$I$18/SQRT(COUNT(X$2:X355)),1)</f>
        <v>0.39996872205413042</v>
      </c>
    </row>
    <row r="356" spans="1:25" x14ac:dyDescent="0.3">
      <c r="A356">
        <v>355</v>
      </c>
      <c r="B356" s="16">
        <v>0.57489999999999997</v>
      </c>
      <c r="C356">
        <v>4.7999999999999996E-3</v>
      </c>
      <c r="D356">
        <v>0.57969999999999999</v>
      </c>
      <c r="E356">
        <v>1</v>
      </c>
      <c r="G356" s="3">
        <f>+SUM(E$2:E356)/COUNT(E$2:E356)</f>
        <v>0.56197183098591552</v>
      </c>
      <c r="H356" s="3">
        <f t="shared" si="24"/>
        <v>0.66</v>
      </c>
      <c r="I356" s="3">
        <f t="shared" si="22"/>
        <v>0.57588360000000005</v>
      </c>
      <c r="K356">
        <f>+_xlfn.NORM.DIST(G356,U356,$I$18/SQRT(COUNT($G$2:G356)),1)</f>
        <v>0.49300917821361284</v>
      </c>
      <c r="L356">
        <f t="shared" si="23"/>
        <v>0.86204974085169528</v>
      </c>
      <c r="U356" s="3">
        <f>+AVERAGE(B$2:B356)+0.5*AVERAGE(C$2:C356)</f>
        <v>0.5624795633802816</v>
      </c>
      <c r="V356" s="3">
        <f t="shared" ca="1" si="25"/>
        <v>0.20448214877061632</v>
      </c>
      <c r="W356">
        <f t="shared" ca="1" si="26"/>
        <v>1</v>
      </c>
      <c r="X356">
        <f ca="1">+SUM(W$2:W356)/COUNT(W$2:W356)</f>
        <v>0.55633802816901412</v>
      </c>
      <c r="Y356">
        <f ca="1">+_xlfn.NORM.DIST(X356,$U356,$I$18/SQRT(COUNT(X$2:X356)),1)</f>
        <v>0.41606368370833802</v>
      </c>
    </row>
    <row r="357" spans="1:25" x14ac:dyDescent="0.3">
      <c r="A357">
        <v>356</v>
      </c>
      <c r="B357" s="16">
        <v>0.27939999999999998</v>
      </c>
      <c r="C357">
        <v>3.78E-2</v>
      </c>
      <c r="D357">
        <v>0.31719999999999998</v>
      </c>
      <c r="E357">
        <v>1</v>
      </c>
      <c r="G357" s="3">
        <f>+SUM(E$2:E357)/COUNT(E$2:E357)</f>
        <v>0.5632022471910112</v>
      </c>
      <c r="H357" s="3">
        <f t="shared" si="24"/>
        <v>0.66</v>
      </c>
      <c r="I357" s="3">
        <f t="shared" si="22"/>
        <v>0.57603059999999984</v>
      </c>
      <c r="K357">
        <f>+_xlfn.NORM.DIST(G357,U357,$I$18/SQRT(COUNT($G$2:G357)),1)</f>
        <v>0.52018867211154518</v>
      </c>
      <c r="L357">
        <f t="shared" si="23"/>
        <v>0.86162972787406256</v>
      </c>
      <c r="U357" s="3">
        <f>+AVERAGE(B$2:B357)+0.5*AVERAGE(C$2:C357)</f>
        <v>0.56173748595505613</v>
      </c>
      <c r="V357" s="3">
        <f t="shared" ca="1" si="25"/>
        <v>0.63939362075403716</v>
      </c>
      <c r="W357">
        <f t="shared" ca="1" si="26"/>
        <v>0</v>
      </c>
      <c r="X357">
        <f ca="1">+SUM(W$2:W357)/COUNT(W$2:W357)</f>
        <v>0.5547752808988764</v>
      </c>
      <c r="Y357">
        <f ca="1">+_xlfn.NORM.DIST(X357,$U357,$I$18/SQRT(COUNT(X$2:X357)),1)</f>
        <v>0.40491807469752883</v>
      </c>
    </row>
    <row r="358" spans="1:25" x14ac:dyDescent="0.3">
      <c r="A358">
        <v>357</v>
      </c>
      <c r="B358" s="16">
        <v>0.77880000000000005</v>
      </c>
      <c r="C358">
        <v>4.5499999999999999E-2</v>
      </c>
      <c r="D358">
        <v>0.82430000000000003</v>
      </c>
      <c r="E358">
        <v>0</v>
      </c>
      <c r="G358" s="3">
        <f>+SUM(E$2:E358)/COUNT(E$2:E358)</f>
        <v>0.56162464985994398</v>
      </c>
      <c r="H358" s="3">
        <f t="shared" si="24"/>
        <v>0.64</v>
      </c>
      <c r="I358" s="3">
        <f t="shared" si="22"/>
        <v>0.58041159999999992</v>
      </c>
      <c r="K358">
        <f>+_xlfn.NORM.DIST(G358,U358,$I$18/SQRT(COUNT($G$2:G358)),1)</f>
        <v>0.48916773482904835</v>
      </c>
      <c r="L358">
        <f t="shared" si="23"/>
        <v>0.77990108005107017</v>
      </c>
      <c r="U358" s="3">
        <f>+AVERAGE(B$2:B358)+0.5*AVERAGE(C$2:C358)</f>
        <v>0.56240922969187668</v>
      </c>
      <c r="V358" s="3">
        <f t="shared" ca="1" si="25"/>
        <v>0.44020019125249177</v>
      </c>
      <c r="W358">
        <f t="shared" ca="1" si="26"/>
        <v>1</v>
      </c>
      <c r="X358">
        <f ca="1">+SUM(W$2:W358)/COUNT(W$2:W358)</f>
        <v>0.55602240896358546</v>
      </c>
      <c r="Y358">
        <f ca="1">+_xlfn.NORM.DIST(X358,$U358,$I$18/SQRT(COUNT(X$2:X358)),1)</f>
        <v>0.41252285514882403</v>
      </c>
    </row>
    <row r="359" spans="1:25" x14ac:dyDescent="0.3">
      <c r="A359">
        <v>358</v>
      </c>
      <c r="B359" s="16">
        <v>0.82599999999999996</v>
      </c>
      <c r="C359">
        <v>5.7000000000000002E-3</v>
      </c>
      <c r="D359">
        <v>0.83169999999999999</v>
      </c>
      <c r="E359">
        <v>0</v>
      </c>
      <c r="G359" s="3">
        <f>+SUM(E$2:E359)/COUNT(E$2:E359)</f>
        <v>0.56005586592178769</v>
      </c>
      <c r="H359" s="3">
        <f t="shared" si="24"/>
        <v>0.64</v>
      </c>
      <c r="I359" s="3">
        <f t="shared" si="22"/>
        <v>0.58285259999999994</v>
      </c>
      <c r="K359">
        <f>+_xlfn.NORM.DIST(G359,U359,$I$18/SQRT(COUNT($G$2:G359)),1)</f>
        <v>0.45724999343929112</v>
      </c>
      <c r="L359">
        <f t="shared" si="23"/>
        <v>0.77042295099333857</v>
      </c>
      <c r="U359" s="3">
        <f>+AVERAGE(B$2:B359)+0.5*AVERAGE(C$2:C359)</f>
        <v>0.56315347765363111</v>
      </c>
      <c r="V359" s="3">
        <f t="shared" ca="1" si="25"/>
        <v>0.960383469065338</v>
      </c>
      <c r="W359">
        <f t="shared" ca="1" si="26"/>
        <v>0</v>
      </c>
      <c r="X359">
        <f ca="1">+SUM(W$2:W359)/COUNT(W$2:W359)</f>
        <v>0.5544692737430168</v>
      </c>
      <c r="Y359">
        <f ca="1">+_xlfn.NORM.DIST(X359,$U359,$I$18/SQRT(COUNT(X$2:X359)),1)</f>
        <v>0.38170820546989626</v>
      </c>
    </row>
    <row r="360" spans="1:25" x14ac:dyDescent="0.3">
      <c r="A360">
        <v>359</v>
      </c>
      <c r="B360" s="16">
        <v>0.82920000000000005</v>
      </c>
      <c r="C360">
        <v>4.4999999999999997E-3</v>
      </c>
      <c r="D360">
        <v>0.8337</v>
      </c>
      <c r="E360">
        <v>1</v>
      </c>
      <c r="G360" s="3">
        <f>+SUM(E$2:E360)/COUNT(E$2:E360)</f>
        <v>0.56128133704735372</v>
      </c>
      <c r="H360" s="3">
        <f t="shared" si="24"/>
        <v>0.64</v>
      </c>
      <c r="I360" s="3">
        <f t="shared" si="22"/>
        <v>0.58129959999999992</v>
      </c>
      <c r="K360">
        <f>+_xlfn.NORM.DIST(G360,U360,$I$18/SQRT(COUNT($G$2:G360)),1)</f>
        <v>0.46377849471321175</v>
      </c>
      <c r="L360">
        <f t="shared" si="23"/>
        <v>0.77647931628148892</v>
      </c>
      <c r="U360" s="3">
        <f>+AVERAGE(B$2:B360)+0.5*AVERAGE(C$2:C360)</f>
        <v>0.56390082172701939</v>
      </c>
      <c r="V360" s="3">
        <f t="shared" ca="1" si="25"/>
        <v>0.82297544741945827</v>
      </c>
      <c r="W360">
        <f t="shared" ca="1" si="26"/>
        <v>1</v>
      </c>
      <c r="X360">
        <f ca="1">+SUM(W$2:W360)/COUNT(W$2:W360)</f>
        <v>0.55571030640668528</v>
      </c>
      <c r="Y360">
        <f ca="1">+_xlfn.NORM.DIST(X360,$U360,$I$18/SQRT(COUNT(X$2:X360)),1)</f>
        <v>0.38809703106771315</v>
      </c>
    </row>
    <row r="361" spans="1:25" x14ac:dyDescent="0.3">
      <c r="A361">
        <v>360</v>
      </c>
      <c r="B361" s="16">
        <v>0.66869999999999996</v>
      </c>
      <c r="C361">
        <v>1.21E-2</v>
      </c>
      <c r="D361">
        <v>0.68079999999999996</v>
      </c>
      <c r="E361">
        <v>1</v>
      </c>
      <c r="G361" s="3">
        <f>+SUM(E$2:E361)/COUNT(E$2:E361)</f>
        <v>0.5625</v>
      </c>
      <c r="H361" s="3">
        <f t="shared" si="24"/>
        <v>0.64</v>
      </c>
      <c r="I361" s="3">
        <f t="shared" si="22"/>
        <v>0.57858159999999992</v>
      </c>
      <c r="K361">
        <f>+_xlfn.NORM.DIST(G361,U361,$I$18/SQRT(COUNT($G$2:G361)),1)</f>
        <v>0.47632050657514358</v>
      </c>
      <c r="L361">
        <f t="shared" si="23"/>
        <v>0.78685710280099841</v>
      </c>
      <c r="U361" s="3">
        <f>+AVERAGE(B$2:B361)+0.5*AVERAGE(C$2:C361)</f>
        <v>0.564208736111111</v>
      </c>
      <c r="V361" s="3">
        <f t="shared" ca="1" si="25"/>
        <v>0.22605641965985301</v>
      </c>
      <c r="W361">
        <f t="shared" ca="1" si="26"/>
        <v>1</v>
      </c>
      <c r="X361">
        <f ca="1">+SUM(W$2:W361)/COUNT(W$2:W361)</f>
        <v>0.55694444444444446</v>
      </c>
      <c r="Y361">
        <f ca="1">+_xlfn.NORM.DIST(X361,$U361,$I$18/SQRT(COUNT(X$2:X361)),1)</f>
        <v>0.40033303937035403</v>
      </c>
    </row>
    <row r="362" spans="1:25" x14ac:dyDescent="0.3">
      <c r="A362">
        <v>361</v>
      </c>
      <c r="B362" s="16">
        <v>2.2200000000000001E-2</v>
      </c>
      <c r="C362">
        <v>0</v>
      </c>
      <c r="D362">
        <v>2.2200000000000001E-2</v>
      </c>
      <c r="E362">
        <v>0</v>
      </c>
      <c r="G362" s="3">
        <f>+SUM(E$2:E362)/COUNT(E$2:E362)</f>
        <v>0.56094182825484762</v>
      </c>
      <c r="H362" s="3">
        <f t="shared" si="24"/>
        <v>0.64</v>
      </c>
      <c r="I362" s="3">
        <f t="shared" si="22"/>
        <v>0.56391460000000004</v>
      </c>
      <c r="K362">
        <f>+_xlfn.NORM.DIST(G362,U362,$I$18/SQRT(COUNT($G$2:G362)),1)</f>
        <v>0.47550095535538628</v>
      </c>
      <c r="L362">
        <f t="shared" si="23"/>
        <v>0.83782245745385231</v>
      </c>
      <c r="U362" s="3">
        <f>+AVERAGE(B$2:B362)+0.5*AVERAGE(C$2:C362)</f>
        <v>0.56270732686980596</v>
      </c>
      <c r="V362" s="3">
        <f t="shared" ca="1" si="25"/>
        <v>0.68743227161667741</v>
      </c>
      <c r="W362">
        <f t="shared" ca="1" si="26"/>
        <v>0</v>
      </c>
      <c r="X362">
        <f ca="1">+SUM(W$2:W362)/COUNT(W$2:W362)</f>
        <v>0.55540166204986152</v>
      </c>
      <c r="Y362">
        <f ca="1">+_xlfn.NORM.DIST(X362,$U362,$I$18/SQRT(COUNT(X$2:X362)),1)</f>
        <v>0.39964132439703953</v>
      </c>
    </row>
    <row r="363" spans="1:25" x14ac:dyDescent="0.3">
      <c r="A363">
        <v>362</v>
      </c>
      <c r="B363" s="16">
        <v>0.54920000000000002</v>
      </c>
      <c r="C363">
        <v>5.1999999999999998E-3</v>
      </c>
      <c r="D363">
        <v>0.5544</v>
      </c>
      <c r="E363">
        <v>0</v>
      </c>
      <c r="G363" s="3">
        <f>+SUM(E$2:E363)/COUNT(E$2:E363)</f>
        <v>0.55939226519337015</v>
      </c>
      <c r="H363" s="3">
        <f t="shared" si="24"/>
        <v>0.64</v>
      </c>
      <c r="I363" s="3">
        <f t="shared" si="22"/>
        <v>0.57062659999999998</v>
      </c>
      <c r="K363">
        <f>+_xlfn.NORM.DIST(G363,U363,$I$18/SQRT(COUNT($G$2:G363)),1)</f>
        <v>0.45442423547875371</v>
      </c>
      <c r="L363">
        <f t="shared" si="23"/>
        <v>0.81556872560747418</v>
      </c>
      <c r="U363" s="3">
        <f>+AVERAGE(B$2:B363)+0.5*AVERAGE(C$2:C363)</f>
        <v>0.56267719613259659</v>
      </c>
      <c r="V363" s="3">
        <f t="shared" ca="1" si="25"/>
        <v>0.10879268702240219</v>
      </c>
      <c r="W363">
        <f t="shared" ca="1" si="26"/>
        <v>1</v>
      </c>
      <c r="X363">
        <f ca="1">+SUM(W$2:W363)/COUNT(W$2:W363)</f>
        <v>0.5566298342541437</v>
      </c>
      <c r="Y363">
        <f ca="1">+_xlfn.NORM.DIST(X363,$U363,$I$18/SQRT(COUNT(X$2:X363)),1)</f>
        <v>0.41653284602365515</v>
      </c>
    </row>
    <row r="364" spans="1:25" x14ac:dyDescent="0.3">
      <c r="A364">
        <v>363</v>
      </c>
      <c r="B364" s="16">
        <v>0.32479999999999998</v>
      </c>
      <c r="C364">
        <v>4.1999999999999997E-3</v>
      </c>
      <c r="D364">
        <v>0.32899999999999996</v>
      </c>
      <c r="E364">
        <v>0</v>
      </c>
      <c r="G364" s="3">
        <f>+SUM(E$2:E364)/COUNT(E$2:E364)</f>
        <v>0.55785123966942152</v>
      </c>
      <c r="H364" s="3">
        <f t="shared" si="24"/>
        <v>0.62</v>
      </c>
      <c r="I364" s="3">
        <f t="shared" si="22"/>
        <v>0.56631760000000009</v>
      </c>
      <c r="K364">
        <f>+_xlfn.NORM.DIST(G364,U364,$I$18/SQRT(COUNT($G$2:G364)),1)</f>
        <v>0.44205386845737127</v>
      </c>
      <c r="L364">
        <f t="shared" si="23"/>
        <v>0.7565844194911916</v>
      </c>
      <c r="U364" s="3">
        <f>+AVERAGE(B$2:B364)+0.5*AVERAGE(C$2:C364)</f>
        <v>0.56202767217630845</v>
      </c>
      <c r="V364" s="3">
        <f t="shared" ca="1" si="25"/>
        <v>0.71129217319604809</v>
      </c>
      <c r="W364">
        <f t="shared" ca="1" si="26"/>
        <v>0</v>
      </c>
      <c r="X364">
        <f ca="1">+SUM(W$2:W364)/COUNT(W$2:W364)</f>
        <v>0.55509641873278237</v>
      </c>
      <c r="Y364">
        <f ca="1">+_xlfn.NORM.DIST(X364,$U364,$I$18/SQRT(COUNT(X$2:X364)),1)</f>
        <v>0.40442438654013713</v>
      </c>
    </row>
    <row r="365" spans="1:25" x14ac:dyDescent="0.3">
      <c r="A365">
        <v>364</v>
      </c>
      <c r="B365" s="16">
        <v>0.81820000000000004</v>
      </c>
      <c r="C365">
        <v>0</v>
      </c>
      <c r="D365">
        <v>0.81820000000000004</v>
      </c>
      <c r="E365">
        <v>1</v>
      </c>
      <c r="G365" s="3">
        <f>+SUM(E$2:E365)/COUNT(E$2:E365)</f>
        <v>0.55906593406593408</v>
      </c>
      <c r="H365" s="3">
        <f t="shared" si="24"/>
        <v>0.64</v>
      </c>
      <c r="I365" s="3">
        <f t="shared" si="22"/>
        <v>0.57112960000000002</v>
      </c>
      <c r="K365">
        <f>+_xlfn.NORM.DIST(G365,U365,$I$18/SQRT(COUNT($G$2:G365)),1)</f>
        <v>0.44903175434298598</v>
      </c>
      <c r="L365">
        <f t="shared" si="23"/>
        <v>0.81382780699883417</v>
      </c>
      <c r="U365" s="3">
        <f>+AVERAGE(B$2:B365)+0.5*AVERAGE(C$2:C365)</f>
        <v>0.56273144230769223</v>
      </c>
      <c r="V365" s="3">
        <f t="shared" ca="1" si="25"/>
        <v>0.61250837325892937</v>
      </c>
      <c r="W365">
        <f t="shared" ca="1" si="26"/>
        <v>1</v>
      </c>
      <c r="X365">
        <f ca="1">+SUM(W$2:W365)/COUNT(W$2:W365)</f>
        <v>0.55631868131868134</v>
      </c>
      <c r="Y365">
        <f ca="1">+_xlfn.NORM.DIST(X365,$U365,$I$18/SQRT(COUNT(X$2:X365)),1)</f>
        <v>0.41133066520892791</v>
      </c>
    </row>
    <row r="366" spans="1:25" x14ac:dyDescent="0.3">
      <c r="A366">
        <v>365</v>
      </c>
      <c r="B366" s="16">
        <v>0.39190000000000003</v>
      </c>
      <c r="C366">
        <v>4.3E-3</v>
      </c>
      <c r="D366">
        <v>0.39620000000000005</v>
      </c>
      <c r="E366">
        <v>0</v>
      </c>
      <c r="G366" s="3">
        <f>+SUM(E$2:E366)/COUNT(E$2:E366)</f>
        <v>0.55753424657534245</v>
      </c>
      <c r="H366" s="3">
        <f t="shared" si="24"/>
        <v>0.64</v>
      </c>
      <c r="I366" s="3">
        <f t="shared" si="22"/>
        <v>0.5739166</v>
      </c>
      <c r="K366">
        <f>+_xlfn.NORM.DIST(G366,U366,$I$18/SQRT(COUNT($G$2:G366)),1)</f>
        <v>0.43419047576775838</v>
      </c>
      <c r="L366">
        <f t="shared" si="23"/>
        <v>0.80399836324187701</v>
      </c>
      <c r="U366" s="3">
        <f>+AVERAGE(B$2:B366)+0.5*AVERAGE(C$2:C366)</f>
        <v>0.56226930136986286</v>
      </c>
      <c r="V366" s="3">
        <f t="shared" ca="1" si="25"/>
        <v>0.50894618437622852</v>
      </c>
      <c r="W366">
        <f t="shared" ca="1" si="26"/>
        <v>0</v>
      </c>
      <c r="X366">
        <f ca="1">+SUM(W$2:W366)/COUNT(W$2:W366)</f>
        <v>0.5547945205479452</v>
      </c>
      <c r="Y366">
        <f ca="1">+_xlfn.NORM.DIST(X366,$U366,$I$18/SQRT(COUNT(X$2:X366)),1)</f>
        <v>0.39681527058211874</v>
      </c>
    </row>
    <row r="367" spans="1:25" x14ac:dyDescent="0.3">
      <c r="A367">
        <v>366</v>
      </c>
      <c r="B367" s="16">
        <v>0.60150000000000003</v>
      </c>
      <c r="C367">
        <v>7.3000000000000001E-3</v>
      </c>
      <c r="D367">
        <v>0.60880000000000001</v>
      </c>
      <c r="E367">
        <v>1</v>
      </c>
      <c r="G367" s="3">
        <f>+SUM(E$2:E367)/COUNT(E$2:E367)</f>
        <v>0.55874316939890711</v>
      </c>
      <c r="H367" s="3">
        <f t="shared" si="24"/>
        <v>0.66</v>
      </c>
      <c r="I367" s="3">
        <f t="shared" si="22"/>
        <v>0.58488760000000006</v>
      </c>
      <c r="K367">
        <f>+_xlfn.NORM.DIST(G367,U367,$I$18/SQRT(COUNT($G$2:G367)),1)</f>
        <v>0.44920075611778387</v>
      </c>
      <c r="L367">
        <f t="shared" si="23"/>
        <v>0.83470951068923616</v>
      </c>
      <c r="U367" s="3">
        <f>+AVERAGE(B$2:B367)+0.5*AVERAGE(C$2:C367)</f>
        <v>0.56238646174863371</v>
      </c>
      <c r="V367" s="3">
        <f t="shared" ca="1" si="25"/>
        <v>0.71674769750628442</v>
      </c>
      <c r="W367">
        <f t="shared" ca="1" si="26"/>
        <v>0</v>
      </c>
      <c r="X367">
        <f ca="1">+SUM(W$2:W367)/COUNT(W$2:W367)</f>
        <v>0.55327868852459017</v>
      </c>
      <c r="Y367">
        <f ca="1">+_xlfn.NORM.DIST(X367,$U367,$I$18/SQRT(COUNT(X$2:X367)),1)</f>
        <v>0.37479266364112496</v>
      </c>
    </row>
    <row r="368" spans="1:25" x14ac:dyDescent="0.3">
      <c r="A368">
        <v>367</v>
      </c>
      <c r="B368" s="16">
        <v>0.94040000000000001</v>
      </c>
      <c r="C368">
        <v>0</v>
      </c>
      <c r="D368">
        <v>0.94040000000000001</v>
      </c>
      <c r="E368">
        <v>1</v>
      </c>
      <c r="G368" s="3">
        <f>+SUM(E$2:E368)/COUNT(E$2:E368)</f>
        <v>0.55994550408719346</v>
      </c>
      <c r="H368" s="3">
        <f t="shared" si="24"/>
        <v>0.66</v>
      </c>
      <c r="I368" s="3">
        <f t="shared" si="22"/>
        <v>0.59331260000000008</v>
      </c>
      <c r="K368">
        <f>+_xlfn.NORM.DIST(G368,U368,$I$18/SQRT(COUNT($G$2:G368)),1)</f>
        <v>0.45152564054809119</v>
      </c>
      <c r="L368">
        <f t="shared" si="23"/>
        <v>0.80615490359835995</v>
      </c>
      <c r="U368" s="3">
        <f>+AVERAGE(B$2:B368)+0.5*AVERAGE(C$2:C368)</f>
        <v>0.56341647138964568</v>
      </c>
      <c r="V368" s="3">
        <f t="shared" ca="1" si="25"/>
        <v>0.87374935839639534</v>
      </c>
      <c r="W368">
        <f t="shared" ca="1" si="26"/>
        <v>1</v>
      </c>
      <c r="X368">
        <f ca="1">+SUM(W$2:W368)/COUNT(W$2:W368)</f>
        <v>0.55449591280653954</v>
      </c>
      <c r="Y368">
        <f ca="1">+_xlfn.NORM.DIST(X368,$U368,$I$18/SQRT(COUNT(X$2:X368)),1)</f>
        <v>0.37712059359338262</v>
      </c>
    </row>
    <row r="369" spans="1:25" x14ac:dyDescent="0.3">
      <c r="A369">
        <v>368</v>
      </c>
      <c r="B369" s="16">
        <v>0.53239999999999998</v>
      </c>
      <c r="C369">
        <v>4.4000000000000003E-3</v>
      </c>
      <c r="D369">
        <v>0.53679999999999994</v>
      </c>
      <c r="E369">
        <v>0</v>
      </c>
      <c r="G369" s="3">
        <f>+SUM(E$2:E369)/COUNT(E$2:E369)</f>
        <v>0.55842391304347827</v>
      </c>
      <c r="H369" s="3">
        <f t="shared" si="24"/>
        <v>0.64</v>
      </c>
      <c r="I369" s="3">
        <f t="shared" si="22"/>
        <v>0.58582260000000008</v>
      </c>
      <c r="K369">
        <f>+_xlfn.NORM.DIST(G369,U369,$I$18/SQRT(COUNT($G$2:G369)),1)</f>
        <v>0.43144668487597521</v>
      </c>
      <c r="L369">
        <f t="shared" si="23"/>
        <v>0.75858854679033838</v>
      </c>
      <c r="U369" s="3">
        <f>+AVERAGE(B$2:B369)+0.5*AVERAGE(C$2:C369)</f>
        <v>0.56333816576086937</v>
      </c>
      <c r="V369" s="3">
        <f t="shared" ca="1" si="25"/>
        <v>0.34787324568593003</v>
      </c>
      <c r="W369">
        <f t="shared" ca="1" si="26"/>
        <v>1</v>
      </c>
      <c r="X369">
        <f ca="1">+SUM(W$2:W369)/COUNT(W$2:W369)</f>
        <v>0.55570652173913049</v>
      </c>
      <c r="Y369">
        <f ca="1">+_xlfn.NORM.DIST(X369,$U369,$I$18/SQRT(COUNT(X$2:X369)),1)</f>
        <v>0.39427872781117856</v>
      </c>
    </row>
    <row r="370" spans="1:25" x14ac:dyDescent="0.3">
      <c r="A370">
        <v>369</v>
      </c>
      <c r="B370" s="16">
        <v>0.44309999999999999</v>
      </c>
      <c r="C370">
        <v>5.4999999999999997E-3</v>
      </c>
      <c r="D370">
        <v>0.4486</v>
      </c>
      <c r="E370">
        <v>0</v>
      </c>
      <c r="G370" s="3">
        <f>+SUM(E$2:E370)/COUNT(E$2:E370)</f>
        <v>0.55691056910569103</v>
      </c>
      <c r="H370" s="3">
        <f t="shared" si="24"/>
        <v>0.64</v>
      </c>
      <c r="I370" s="3">
        <f t="shared" si="22"/>
        <v>0.5908386000000001</v>
      </c>
      <c r="K370">
        <f>+_xlfn.NORM.DIST(G370,U370,$I$18/SQRT(COUNT($G$2:G370)),1)</f>
        <v>0.41489322152017882</v>
      </c>
      <c r="L370">
        <f t="shared" si="23"/>
        <v>0.7378712588024734</v>
      </c>
      <c r="U370" s="3">
        <f>+AVERAGE(B$2:B370)+0.5*AVERAGE(C$2:C370)</f>
        <v>0.56301976964769629</v>
      </c>
      <c r="V370" s="3">
        <f t="shared" ca="1" si="25"/>
        <v>0.57411349078970553</v>
      </c>
      <c r="W370">
        <f t="shared" ca="1" si="26"/>
        <v>0</v>
      </c>
      <c r="X370">
        <f ca="1">+SUM(W$2:W370)/COUNT(W$2:W370)</f>
        <v>0.55420054200542002</v>
      </c>
      <c r="Y370">
        <f ca="1">+_xlfn.NORM.DIST(X370,$U370,$I$18/SQRT(COUNT(X$2:X370)),1)</f>
        <v>0.37815193508981293</v>
      </c>
    </row>
    <row r="371" spans="1:25" x14ac:dyDescent="0.3">
      <c r="A371">
        <v>370</v>
      </c>
      <c r="B371" s="16">
        <v>0.22220000000000001</v>
      </c>
      <c r="C371">
        <v>0</v>
      </c>
      <c r="D371">
        <v>0.22220000000000001</v>
      </c>
      <c r="E371">
        <v>0</v>
      </c>
      <c r="G371" s="3">
        <f>+SUM(E$2:E371)/COUNT(E$2:E371)</f>
        <v>0.55540540540540539</v>
      </c>
      <c r="H371" s="3">
        <f t="shared" si="24"/>
        <v>0.64</v>
      </c>
      <c r="I371" s="3">
        <f t="shared" si="22"/>
        <v>0.58804660000000009</v>
      </c>
      <c r="K371">
        <f>+_xlfn.NORM.DIST(G371,U371,$I$18/SQRT(COUNT($G$2:G371)),1)</f>
        <v>0.40677620771690254</v>
      </c>
      <c r="L371">
        <f t="shared" si="23"/>
        <v>0.74951415764960583</v>
      </c>
      <c r="U371" s="3">
        <f>+AVERAGE(B$2:B371)+0.5*AVERAGE(C$2:C371)</f>
        <v>0.56209863513513492</v>
      </c>
      <c r="V371" s="3">
        <f t="shared" ca="1" si="25"/>
        <v>0.6435077153837202</v>
      </c>
      <c r="W371">
        <f t="shared" ca="1" si="26"/>
        <v>0</v>
      </c>
      <c r="X371">
        <f ca="1">+SUM(W$2:W371)/COUNT(W$2:W371)</f>
        <v>0.55270270270270272</v>
      </c>
      <c r="Y371">
        <f ca="1">+_xlfn.NORM.DIST(X371,$U371,$I$18/SQRT(COUNT(X$2:X371)),1)</f>
        <v>0.3702922754796325</v>
      </c>
    </row>
    <row r="372" spans="1:25" x14ac:dyDescent="0.3">
      <c r="A372">
        <v>371</v>
      </c>
      <c r="B372" s="16">
        <v>0.78690000000000004</v>
      </c>
      <c r="C372">
        <v>1.21E-2</v>
      </c>
      <c r="D372">
        <v>0.79900000000000004</v>
      </c>
      <c r="E372">
        <v>0</v>
      </c>
      <c r="G372" s="3">
        <f>+SUM(E$2:E372)/COUNT(E$2:E372)</f>
        <v>0.5539083557951483</v>
      </c>
      <c r="H372" s="3">
        <f t="shared" si="24"/>
        <v>0.62</v>
      </c>
      <c r="I372" s="3">
        <f t="shared" ref="I372:I380" si="27">+AVERAGE($B323:$B372)+0.5*AVERAGE($C323:$C372)</f>
        <v>0.5942706000000002</v>
      </c>
      <c r="K372">
        <f>+_xlfn.NORM.DIST(G372,U372,$I$18/SQRT(COUNT($G$2:G372)),1)</f>
        <v>0.37792261933692123</v>
      </c>
      <c r="L372">
        <f t="shared" ref="L372:L380" si="28">+_xlfn.NORM.DIST(SUM(E323:E372)/COUNT(E323:E372),AVERAGE(B323:B372)+0.5*AVERAGE(C323:C372),$I$18/SQRT(50),1)</f>
        <v>0.63053759189159497</v>
      </c>
      <c r="U372" s="3">
        <f>+AVERAGE(B$2:B372)+0.5*AVERAGE(C$2:C372)</f>
        <v>0.56272087601078147</v>
      </c>
      <c r="V372" s="3">
        <f t="shared" ca="1" si="25"/>
        <v>0.40514736364550652</v>
      </c>
      <c r="W372">
        <f t="shared" ca="1" si="26"/>
        <v>1</v>
      </c>
      <c r="X372">
        <f ca="1">+SUM(W$2:W372)/COUNT(W$2:W372)</f>
        <v>0.5539083557951483</v>
      </c>
      <c r="Y372">
        <f ca="1">+_xlfn.NORM.DIST(X372,$U372,$I$18/SQRT(COUNT(X$2:X372)),1)</f>
        <v>0.37792261933692123</v>
      </c>
    </row>
    <row r="373" spans="1:25" x14ac:dyDescent="0.3">
      <c r="A373">
        <v>372</v>
      </c>
      <c r="B373" s="16">
        <v>0.81599999999999995</v>
      </c>
      <c r="C373">
        <v>6.7000000000000002E-3</v>
      </c>
      <c r="D373">
        <v>0.82269999999999999</v>
      </c>
      <c r="E373">
        <v>0</v>
      </c>
      <c r="G373" s="3">
        <f>+SUM(E$2:E373)/COUNT(E$2:E373)</f>
        <v>0.55241935483870963</v>
      </c>
      <c r="H373" s="3">
        <f t="shared" ref="H373:H380" si="29">+SUM($E324:$E373)/COUNT($E324:$E373)</f>
        <v>0.61</v>
      </c>
      <c r="I373" s="3">
        <f t="shared" si="27"/>
        <v>0.59833460000000005</v>
      </c>
      <c r="K373">
        <f>+_xlfn.NORM.DIST(G373,U373,$I$18/SQRT(COUNT($G$2:G373)),1)</f>
        <v>0.34888119947555685</v>
      </c>
      <c r="L373">
        <f t="shared" si="28"/>
        <v>0.56005316414107686</v>
      </c>
      <c r="U373" s="3">
        <f>+AVERAGE(B$2:B373)+0.5*AVERAGE(C$2:C373)</f>
        <v>0.56341073924731166</v>
      </c>
      <c r="V373" s="3">
        <f t="shared" ca="1" si="25"/>
        <v>0.18126272976916125</v>
      </c>
      <c r="W373">
        <f t="shared" ca="1" si="26"/>
        <v>1</v>
      </c>
      <c r="X373">
        <f ca="1">+SUM(W$2:W373)/COUNT(W$2:W373)</f>
        <v>0.55510752688172038</v>
      </c>
      <c r="Y373">
        <f ca="1">+_xlfn.NORM.DIST(X373,$U373,$I$18/SQRT(COUNT(X$2:X373)),1)</f>
        <v>0.38462141705287922</v>
      </c>
    </row>
    <row r="374" spans="1:25" x14ac:dyDescent="0.3">
      <c r="A374">
        <v>373</v>
      </c>
      <c r="B374" s="16">
        <v>0.71909999999999996</v>
      </c>
      <c r="C374">
        <v>1.89E-2</v>
      </c>
      <c r="D374">
        <v>0.73799999999999999</v>
      </c>
      <c r="E374">
        <v>1</v>
      </c>
      <c r="G374" s="3">
        <f>+SUM(E$2:E374)/COUNT(E$2:E374)</f>
        <v>0.5536193029490617</v>
      </c>
      <c r="H374" s="3">
        <f t="shared" si="29"/>
        <v>0.62</v>
      </c>
      <c r="I374" s="3">
        <f t="shared" si="27"/>
        <v>0.60290560000000004</v>
      </c>
      <c r="K374">
        <f>+_xlfn.NORM.DIST(G374,U374,$I$18/SQRT(COUNT($G$2:G374)),1)</f>
        <v>0.35864805471772671</v>
      </c>
      <c r="L374">
        <f t="shared" si="28"/>
        <v>0.58761994133858675</v>
      </c>
      <c r="U374" s="3">
        <f>+AVERAGE(B$2:B374)+0.5*AVERAGE(C$2:C374)</f>
        <v>0.56385347184986567</v>
      </c>
      <c r="V374" s="3">
        <f t="shared" ca="1" si="25"/>
        <v>0.91242275497856329</v>
      </c>
      <c r="W374">
        <f t="shared" ca="1" si="26"/>
        <v>0</v>
      </c>
      <c r="X374">
        <f ca="1">+SUM(W$2:W374)/COUNT(W$2:W374)</f>
        <v>0.5536193029490617</v>
      </c>
      <c r="Y374">
        <f ca="1">+_xlfn.NORM.DIST(X374,$U374,$I$18/SQRT(COUNT(X$2:X374)),1)</f>
        <v>0.35864805471772671</v>
      </c>
    </row>
    <row r="375" spans="1:25" x14ac:dyDescent="0.3">
      <c r="A375">
        <v>374</v>
      </c>
      <c r="B375" s="16">
        <v>0.68189999999999995</v>
      </c>
      <c r="C375">
        <v>4.7000000000000002E-3</v>
      </c>
      <c r="D375">
        <v>0.68659999999999999</v>
      </c>
      <c r="E375">
        <v>0</v>
      </c>
      <c r="G375" s="3">
        <f>+SUM(E$2:E375)/COUNT(E$2:E375)</f>
        <v>0.55213903743315507</v>
      </c>
      <c r="H375" s="3">
        <f t="shared" si="29"/>
        <v>0.61</v>
      </c>
      <c r="I375" s="3">
        <f t="shared" si="27"/>
        <v>0.60268359999999999</v>
      </c>
      <c r="K375">
        <f>+_xlfn.NORM.DIST(G375,U375,$I$18/SQRT(COUNT($G$2:G375)),1)</f>
        <v>0.3349064959816595</v>
      </c>
      <c r="L375">
        <f t="shared" si="28"/>
        <v>0.53775149381771126</v>
      </c>
      <c r="U375" s="3">
        <f>+AVERAGE(B$2:B375)+0.5*AVERAGE(C$2:C375)</f>
        <v>0.56417538770053466</v>
      </c>
      <c r="V375" s="3">
        <f t="shared" ca="1" si="25"/>
        <v>0.81586265172255212</v>
      </c>
      <c r="W375">
        <f t="shared" ca="1" si="26"/>
        <v>0</v>
      </c>
      <c r="X375">
        <f ca="1">+SUM(W$2:W375)/COUNT(W$2:W375)</f>
        <v>0.55213903743315507</v>
      </c>
      <c r="Y375">
        <f ca="1">+_xlfn.NORM.DIST(X375,$U375,$I$18/SQRT(COUNT(X$2:X375)),1)</f>
        <v>0.3349064959816595</v>
      </c>
    </row>
    <row r="376" spans="1:25" x14ac:dyDescent="0.3">
      <c r="A376">
        <v>375</v>
      </c>
      <c r="B376" s="16">
        <v>0.61550000000000005</v>
      </c>
      <c r="C376">
        <v>2.7000000000000001E-3</v>
      </c>
      <c r="D376">
        <v>0.61820000000000008</v>
      </c>
      <c r="E376">
        <v>1</v>
      </c>
      <c r="G376" s="3">
        <f>+SUM(E$2:E376)/COUNT(E$2:E376)</f>
        <v>0.55333333333333334</v>
      </c>
      <c r="H376" s="3">
        <f t="shared" si="29"/>
        <v>0.63</v>
      </c>
      <c r="I376" s="3">
        <f t="shared" si="27"/>
        <v>0.60636260000000008</v>
      </c>
      <c r="K376">
        <f>+_xlfn.NORM.DIST(G376,U376,$I$18/SQRT(COUNT($G$2:G376)),1)</f>
        <v>0.34841948264909683</v>
      </c>
      <c r="L376">
        <f t="shared" si="28"/>
        <v>0.62026599415041983</v>
      </c>
      <c r="U376" s="3">
        <f>+AVERAGE(B$2:B376)+0.5*AVERAGE(C$2:C376)</f>
        <v>0.56431585333333323</v>
      </c>
      <c r="V376" s="3">
        <f t="shared" ca="1" si="25"/>
        <v>0.13525984671938163</v>
      </c>
      <c r="W376">
        <f t="shared" ca="1" si="26"/>
        <v>1</v>
      </c>
      <c r="X376">
        <f ca="1">+SUM(W$2:W376)/COUNT(W$2:W376)</f>
        <v>0.55333333333333334</v>
      </c>
      <c r="Y376">
        <f ca="1">+_xlfn.NORM.DIST(X376,$U376,$I$18/SQRT(COUNT(X$2:X376)),1)</f>
        <v>0.34841948264909683</v>
      </c>
    </row>
    <row r="377" spans="1:25" x14ac:dyDescent="0.3">
      <c r="A377">
        <v>376</v>
      </c>
      <c r="B377" s="16">
        <v>0.86360000000000003</v>
      </c>
      <c r="C377">
        <v>0</v>
      </c>
      <c r="D377">
        <v>0.86360000000000003</v>
      </c>
      <c r="E377">
        <v>1</v>
      </c>
      <c r="G377" s="3">
        <f>+SUM(E$2:E377)/COUNT(E$2:E377)</f>
        <v>0.55452127659574468</v>
      </c>
      <c r="H377" s="3">
        <f t="shared" si="29"/>
        <v>0.63</v>
      </c>
      <c r="I377" s="3">
        <f t="shared" si="27"/>
        <v>0.60545160000000009</v>
      </c>
      <c r="K377">
        <f>+_xlfn.NORM.DIST(G377,U377,$I$18/SQRT(COUNT($G$2:G377)),1)</f>
        <v>0.35338900360017461</v>
      </c>
      <c r="L377">
        <f t="shared" si="28"/>
        <v>0.62474987167943374</v>
      </c>
      <c r="U377" s="3">
        <f>+AVERAGE(B$2:B377)+0.5*AVERAGE(C$2:C377)</f>
        <v>0.56511182180851049</v>
      </c>
      <c r="V377" s="3">
        <f t="shared" ca="1" si="25"/>
        <v>0.80091436302462238</v>
      </c>
      <c r="W377">
        <f t="shared" ca="1" si="26"/>
        <v>1</v>
      </c>
      <c r="X377">
        <f ca="1">+SUM(W$2:W377)/COUNT(W$2:W377)</f>
        <v>0.55452127659574468</v>
      </c>
      <c r="Y377">
        <f ca="1">+_xlfn.NORM.DIST(X377,$U377,$I$18/SQRT(COUNT(X$2:X377)),1)</f>
        <v>0.35338900360017461</v>
      </c>
    </row>
    <row r="378" spans="1:25" x14ac:dyDescent="0.3">
      <c r="A378">
        <v>377</v>
      </c>
      <c r="B378" s="16">
        <v>0.67789999999999995</v>
      </c>
      <c r="C378">
        <v>0.1011</v>
      </c>
      <c r="D378">
        <v>0.77899999999999991</v>
      </c>
      <c r="E378">
        <v>1</v>
      </c>
      <c r="G378" s="3">
        <f>+SUM(E$2:E378)/COUNT(E$2:E378)</f>
        <v>0.5557029177718833</v>
      </c>
      <c r="H378" s="3">
        <f t="shared" si="29"/>
        <v>0.63</v>
      </c>
      <c r="I378" s="3">
        <f t="shared" si="27"/>
        <v>0.61232260000000005</v>
      </c>
      <c r="K378">
        <f>+_xlfn.NORM.DIST(G378,U378,$I$18/SQRT(COUNT($G$2:G378)),1)</f>
        <v>0.363143800735231</v>
      </c>
      <c r="L378">
        <f t="shared" si="28"/>
        <v>0.59055719257521333</v>
      </c>
      <c r="U378" s="3">
        <f>+AVERAGE(B$2:B378)+0.5*AVERAGE(C$2:C378)</f>
        <v>0.56554507957559663</v>
      </c>
      <c r="V378" s="3">
        <f t="shared" ca="1" si="25"/>
        <v>0.69750136818976449</v>
      </c>
      <c r="W378">
        <f t="shared" ca="1" si="26"/>
        <v>0.5</v>
      </c>
      <c r="X378">
        <f ca="1">+SUM(W$2:W378)/COUNT(W$2:W378)</f>
        <v>0.55437665782493373</v>
      </c>
      <c r="Y378">
        <f ca="1">+_xlfn.NORM.DIST(X378,$U378,$I$18/SQRT(COUNT(X$2:X378)),1)</f>
        <v>0.3455949568589482</v>
      </c>
    </row>
    <row r="379" spans="1:25" x14ac:dyDescent="0.3">
      <c r="A379">
        <v>378</v>
      </c>
      <c r="B379" s="16">
        <v>2.2700000000000001E-2</v>
      </c>
      <c r="C379">
        <v>0.90910000000000002</v>
      </c>
      <c r="D379">
        <v>0.93180000000000007</v>
      </c>
      <c r="E379">
        <v>0</v>
      </c>
      <c r="G379" s="3">
        <f>+SUM(E$2:E379)/COUNT(E$2:E379)</f>
        <v>0.55423280423280419</v>
      </c>
      <c r="H379" s="3">
        <f t="shared" si="29"/>
        <v>0.61</v>
      </c>
      <c r="I379" s="3">
        <f t="shared" si="27"/>
        <v>0.60993960000000003</v>
      </c>
      <c r="K379">
        <f>+_xlfn.NORM.DIST(G379,U379,$I$18/SQRT(COUNT($G$2:G379)),1)</f>
        <v>0.34657958856646531</v>
      </c>
      <c r="L379">
        <f t="shared" si="28"/>
        <v>0.5003121212273639</v>
      </c>
      <c r="U379" s="3">
        <f>+AVERAGE(B$2:B379)+0.5*AVERAGE(C$2:C379)</f>
        <v>0.56531149470899444</v>
      </c>
      <c r="V379" s="3">
        <f t="shared" ca="1" si="25"/>
        <v>0.68016604675279047</v>
      </c>
      <c r="W379">
        <f t="shared" ca="1" si="26"/>
        <v>0.5</v>
      </c>
      <c r="X379">
        <f ca="1">+SUM(W$2:W379)/COUNT(W$2:W379)</f>
        <v>0.55423280423280419</v>
      </c>
      <c r="Y379">
        <f ca="1">+_xlfn.NORM.DIST(X379,$U379,$I$18/SQRT(COUNT(X$2:X379)),1)</f>
        <v>0.34657958856646531</v>
      </c>
    </row>
    <row r="380" spans="1:25" x14ac:dyDescent="0.3">
      <c r="A380">
        <v>379</v>
      </c>
      <c r="B380" s="16">
        <v>0.4551</v>
      </c>
      <c r="C380">
        <v>4.7999999999999996E-3</v>
      </c>
      <c r="D380">
        <v>0.45990000000000003</v>
      </c>
      <c r="E380">
        <v>0</v>
      </c>
      <c r="G380" s="3">
        <f>+SUM(E$2:E380)/COUNT(E$2:E380)</f>
        <v>0.55277044854881263</v>
      </c>
      <c r="H380" s="3">
        <f t="shared" si="29"/>
        <v>0.59</v>
      </c>
      <c r="I380" s="3">
        <f t="shared" si="27"/>
        <v>0.60513660000000014</v>
      </c>
      <c r="K380">
        <f>+_xlfn.NORM.DIST(G380,U380,$I$18/SQRT(COUNT($G$2:G380)),1)</f>
        <v>0.33101957539457372</v>
      </c>
      <c r="L380">
        <f t="shared" si="28"/>
        <v>0.42227883136582817</v>
      </c>
      <c r="U380" s="3">
        <f>+AVERAGE(B$2:B380)+0.5*AVERAGE(C$2:C380)</f>
        <v>0.56502703166226886</v>
      </c>
      <c r="V380" s="3">
        <f t="shared" ca="1" si="25"/>
        <v>0.83216066703665514</v>
      </c>
      <c r="W380">
        <f t="shared" ca="1" si="26"/>
        <v>0</v>
      </c>
      <c r="X380">
        <f ca="1">+SUM(W$2:W380)/COUNT(W$2:W380)</f>
        <v>0.55277044854881263</v>
      </c>
      <c r="Y380">
        <f ca="1">+_xlfn.NORM.DIST(X380,$U380,$I$18/SQRT(COUNT(X$2:X380)),1)</f>
        <v>0.33101957539457372</v>
      </c>
    </row>
    <row r="381" spans="1:25" x14ac:dyDescent="0.3">
      <c r="A381" t="s">
        <v>137</v>
      </c>
      <c r="D381" t="s">
        <v>137</v>
      </c>
      <c r="U381" s="3"/>
      <c r="V381" s="3"/>
    </row>
    <row r="382" spans="1:25" x14ac:dyDescent="0.3">
      <c r="A382" t="s">
        <v>137</v>
      </c>
      <c r="D382" t="s">
        <v>137</v>
      </c>
      <c r="U382" s="3"/>
      <c r="V382" s="3"/>
    </row>
    <row r="383" spans="1:25" x14ac:dyDescent="0.3">
      <c r="A383" t="s">
        <v>137</v>
      </c>
      <c r="D383" t="s">
        <v>137</v>
      </c>
      <c r="U383" s="3"/>
      <c r="V383" s="3"/>
    </row>
    <row r="384" spans="1:25" x14ac:dyDescent="0.3">
      <c r="A384" t="s">
        <v>137</v>
      </c>
      <c r="D384" t="s">
        <v>137</v>
      </c>
      <c r="U384" s="3"/>
      <c r="V384" s="3"/>
    </row>
    <row r="385" spans="1:22" x14ac:dyDescent="0.3">
      <c r="A385" t="s">
        <v>137</v>
      </c>
      <c r="D385" t="s">
        <v>137</v>
      </c>
      <c r="U385" s="3"/>
      <c r="V385" s="3"/>
    </row>
    <row r="386" spans="1:22" x14ac:dyDescent="0.3">
      <c r="A386" t="s">
        <v>137</v>
      </c>
      <c r="D386" t="s">
        <v>137</v>
      </c>
      <c r="U386" s="3"/>
      <c r="V386" s="3"/>
    </row>
    <row r="387" spans="1:22" x14ac:dyDescent="0.3">
      <c r="A387" t="s">
        <v>137</v>
      </c>
      <c r="D387" t="s">
        <v>137</v>
      </c>
      <c r="U387" s="3"/>
      <c r="V387" s="3"/>
    </row>
    <row r="388" spans="1:22" x14ac:dyDescent="0.3">
      <c r="A388" t="s">
        <v>137</v>
      </c>
      <c r="D388" t="s">
        <v>137</v>
      </c>
      <c r="U388" s="3"/>
      <c r="V388" s="3"/>
    </row>
    <row r="389" spans="1:22" x14ac:dyDescent="0.3">
      <c r="A389" t="s">
        <v>137</v>
      </c>
      <c r="D389" t="s">
        <v>137</v>
      </c>
    </row>
    <row r="390" spans="1:22" x14ac:dyDescent="0.3">
      <c r="A390" t="s">
        <v>137</v>
      </c>
      <c r="D390" t="s">
        <v>137</v>
      </c>
    </row>
    <row r="391" spans="1:22" x14ac:dyDescent="0.3">
      <c r="A391" t="s">
        <v>137</v>
      </c>
      <c r="D391" t="s">
        <v>137</v>
      </c>
    </row>
    <row r="392" spans="1:22" x14ac:dyDescent="0.3">
      <c r="A392" t="s">
        <v>137</v>
      </c>
      <c r="D392" t="s">
        <v>137</v>
      </c>
    </row>
    <row r="393" spans="1:22" x14ac:dyDescent="0.3">
      <c r="A393" t="s">
        <v>137</v>
      </c>
      <c r="D393" t="s">
        <v>137</v>
      </c>
    </row>
    <row r="394" spans="1:22" x14ac:dyDescent="0.3">
      <c r="A394" t="s">
        <v>137</v>
      </c>
      <c r="D394" t="s">
        <v>137</v>
      </c>
    </row>
    <row r="395" spans="1:22" x14ac:dyDescent="0.3">
      <c r="A395" t="s">
        <v>137</v>
      </c>
      <c r="D395" t="s">
        <v>137</v>
      </c>
    </row>
    <row r="396" spans="1:22" x14ac:dyDescent="0.3">
      <c r="A396" t="s">
        <v>137</v>
      </c>
      <c r="D396" t="s">
        <v>137</v>
      </c>
    </row>
    <row r="397" spans="1:22" x14ac:dyDescent="0.3">
      <c r="A397" t="s">
        <v>137</v>
      </c>
      <c r="D397" t="s">
        <v>137</v>
      </c>
    </row>
    <row r="398" spans="1:22" x14ac:dyDescent="0.3">
      <c r="A398" t="s">
        <v>137</v>
      </c>
      <c r="D398" t="s">
        <v>137</v>
      </c>
    </row>
    <row r="399" spans="1:22" x14ac:dyDescent="0.3">
      <c r="A399" t="s">
        <v>137</v>
      </c>
      <c r="D399" t="s">
        <v>137</v>
      </c>
    </row>
    <row r="400" spans="1:22" x14ac:dyDescent="0.3">
      <c r="A400" t="s">
        <v>137</v>
      </c>
      <c r="D400" t="s">
        <v>137</v>
      </c>
    </row>
    <row r="401" spans="1:4" x14ac:dyDescent="0.3">
      <c r="A401" t="s">
        <v>137</v>
      </c>
      <c r="D401" t="s">
        <v>137</v>
      </c>
    </row>
    <row r="402" spans="1:4" x14ac:dyDescent="0.3">
      <c r="A402" t="s">
        <v>137</v>
      </c>
      <c r="D402" t="s">
        <v>137</v>
      </c>
    </row>
    <row r="403" spans="1:4" x14ac:dyDescent="0.3">
      <c r="A403" t="s">
        <v>137</v>
      </c>
      <c r="D403" t="s">
        <v>137</v>
      </c>
    </row>
    <row r="404" spans="1:4" x14ac:dyDescent="0.3">
      <c r="A404" t="s">
        <v>137</v>
      </c>
      <c r="D404" t="s">
        <v>137</v>
      </c>
    </row>
    <row r="405" spans="1:4" x14ac:dyDescent="0.3">
      <c r="A405" t="s">
        <v>137</v>
      </c>
      <c r="D405" t="s">
        <v>137</v>
      </c>
    </row>
    <row r="406" spans="1:4" x14ac:dyDescent="0.3">
      <c r="A406" t="s">
        <v>137</v>
      </c>
      <c r="D406" t="s">
        <v>137</v>
      </c>
    </row>
    <row r="407" spans="1:4" x14ac:dyDescent="0.3">
      <c r="A407" t="s">
        <v>137</v>
      </c>
      <c r="D407" t="s">
        <v>137</v>
      </c>
    </row>
    <row r="408" spans="1:4" x14ac:dyDescent="0.3">
      <c r="A408" t="s">
        <v>137</v>
      </c>
      <c r="D408" t="s">
        <v>137</v>
      </c>
    </row>
    <row r="409" spans="1:4" x14ac:dyDescent="0.3">
      <c r="A409" t="s">
        <v>137</v>
      </c>
      <c r="D409" t="s">
        <v>137</v>
      </c>
    </row>
    <row r="410" spans="1:4" x14ac:dyDescent="0.3">
      <c r="A410" t="s">
        <v>137</v>
      </c>
      <c r="D410" t="s">
        <v>137</v>
      </c>
    </row>
    <row r="411" spans="1:4" x14ac:dyDescent="0.3">
      <c r="A411" t="s">
        <v>137</v>
      </c>
      <c r="D411" t="s">
        <v>137</v>
      </c>
    </row>
    <row r="412" spans="1:4" x14ac:dyDescent="0.3">
      <c r="A412" t="s">
        <v>137</v>
      </c>
      <c r="D412" t="s">
        <v>137</v>
      </c>
    </row>
    <row r="413" spans="1:4" x14ac:dyDescent="0.3">
      <c r="A413" t="s">
        <v>137</v>
      </c>
      <c r="D413" t="s">
        <v>137</v>
      </c>
    </row>
    <row r="414" spans="1:4" x14ac:dyDescent="0.3">
      <c r="A414" t="s">
        <v>137</v>
      </c>
      <c r="D414" t="s">
        <v>137</v>
      </c>
    </row>
    <row r="415" spans="1:4" x14ac:dyDescent="0.3">
      <c r="A415" t="s">
        <v>137</v>
      </c>
      <c r="D415" t="s">
        <v>137</v>
      </c>
    </row>
    <row r="416" spans="1:4" x14ac:dyDescent="0.3">
      <c r="A416" t="s">
        <v>137</v>
      </c>
      <c r="D416" t="s">
        <v>137</v>
      </c>
    </row>
    <row r="417" spans="1:4" x14ac:dyDescent="0.3">
      <c r="A417" t="s">
        <v>137</v>
      </c>
      <c r="D417" t="s">
        <v>137</v>
      </c>
    </row>
    <row r="418" spans="1:4" x14ac:dyDescent="0.3">
      <c r="A418" t="s">
        <v>137</v>
      </c>
      <c r="D418" t="s">
        <v>137</v>
      </c>
    </row>
    <row r="419" spans="1:4" x14ac:dyDescent="0.3">
      <c r="A419" t="s">
        <v>137</v>
      </c>
      <c r="D419" t="s">
        <v>137</v>
      </c>
    </row>
    <row r="420" spans="1:4" x14ac:dyDescent="0.3">
      <c r="A420" t="s">
        <v>137</v>
      </c>
      <c r="D420" t="s">
        <v>137</v>
      </c>
    </row>
    <row r="421" spans="1:4" x14ac:dyDescent="0.3">
      <c r="A421" t="s">
        <v>137</v>
      </c>
      <c r="D421" t="s">
        <v>137</v>
      </c>
    </row>
    <row r="422" spans="1:4" x14ac:dyDescent="0.3">
      <c r="A422" t="s">
        <v>137</v>
      </c>
      <c r="D422" t="s">
        <v>137</v>
      </c>
    </row>
    <row r="423" spans="1:4" x14ac:dyDescent="0.3">
      <c r="A423" t="s">
        <v>137</v>
      </c>
      <c r="D423" t="s">
        <v>137</v>
      </c>
    </row>
    <row r="424" spans="1:4" x14ac:dyDescent="0.3">
      <c r="A424" t="s">
        <v>137</v>
      </c>
      <c r="D424" t="s">
        <v>137</v>
      </c>
    </row>
    <row r="425" spans="1:4" x14ac:dyDescent="0.3">
      <c r="A425" t="s">
        <v>137</v>
      </c>
      <c r="D425" t="s">
        <v>137</v>
      </c>
    </row>
    <row r="426" spans="1:4" x14ac:dyDescent="0.3">
      <c r="A426" t="s">
        <v>137</v>
      </c>
      <c r="D426" t="s">
        <v>137</v>
      </c>
    </row>
    <row r="427" spans="1:4" x14ac:dyDescent="0.3">
      <c r="A427" t="s">
        <v>137</v>
      </c>
      <c r="D427" t="s">
        <v>137</v>
      </c>
    </row>
    <row r="428" spans="1:4" x14ac:dyDescent="0.3">
      <c r="A428" t="s">
        <v>137</v>
      </c>
      <c r="D428" t="s">
        <v>137</v>
      </c>
    </row>
    <row r="429" spans="1:4" x14ac:dyDescent="0.3">
      <c r="A429" t="s">
        <v>137</v>
      </c>
      <c r="D429" t="s">
        <v>137</v>
      </c>
    </row>
    <row r="430" spans="1:4" x14ac:dyDescent="0.3">
      <c r="A430" t="s">
        <v>137</v>
      </c>
      <c r="B430" s="16"/>
      <c r="D430" t="s">
        <v>137</v>
      </c>
    </row>
    <row r="431" spans="1:4" x14ac:dyDescent="0.3">
      <c r="A431" t="s">
        <v>137</v>
      </c>
      <c r="B431" s="16"/>
      <c r="D431" t="s">
        <v>137</v>
      </c>
    </row>
    <row r="432" spans="1:4" x14ac:dyDescent="0.3">
      <c r="A432" t="s">
        <v>137</v>
      </c>
      <c r="B432" s="16"/>
      <c r="D432" t="s">
        <v>137</v>
      </c>
    </row>
    <row r="433" spans="1:4" x14ac:dyDescent="0.3">
      <c r="A433" t="s">
        <v>137</v>
      </c>
      <c r="B433" s="16"/>
      <c r="D433" t="s">
        <v>137</v>
      </c>
    </row>
    <row r="434" spans="1:4" x14ac:dyDescent="0.3">
      <c r="A434" t="s">
        <v>137</v>
      </c>
      <c r="B434" s="16"/>
      <c r="D434" t="s">
        <v>137</v>
      </c>
    </row>
    <row r="435" spans="1:4" x14ac:dyDescent="0.3">
      <c r="A435" t="s">
        <v>137</v>
      </c>
      <c r="B435" s="16"/>
      <c r="D435" t="s">
        <v>137</v>
      </c>
    </row>
    <row r="436" spans="1:4" x14ac:dyDescent="0.3">
      <c r="A436" t="s">
        <v>137</v>
      </c>
      <c r="B436" s="16"/>
      <c r="D436" t="s">
        <v>137</v>
      </c>
    </row>
    <row r="437" spans="1:4" x14ac:dyDescent="0.3">
      <c r="A437" t="s">
        <v>137</v>
      </c>
      <c r="B437" s="16"/>
      <c r="D437" t="s">
        <v>137</v>
      </c>
    </row>
    <row r="438" spans="1:4" x14ac:dyDescent="0.3">
      <c r="A438" t="s">
        <v>137</v>
      </c>
      <c r="B438" s="16"/>
      <c r="D438" t="s">
        <v>137</v>
      </c>
    </row>
    <row r="439" spans="1:4" x14ac:dyDescent="0.3">
      <c r="A439" t="s">
        <v>137</v>
      </c>
      <c r="B439" s="16"/>
      <c r="D439" t="s">
        <v>137</v>
      </c>
    </row>
    <row r="440" spans="1:4" x14ac:dyDescent="0.3">
      <c r="A440" t="s">
        <v>137</v>
      </c>
      <c r="B440" s="16"/>
      <c r="D440" t="s">
        <v>137</v>
      </c>
    </row>
    <row r="441" spans="1:4" x14ac:dyDescent="0.3">
      <c r="A441" t="s">
        <v>137</v>
      </c>
      <c r="B441" s="16"/>
      <c r="D441" t="s">
        <v>137</v>
      </c>
    </row>
    <row r="442" spans="1:4" x14ac:dyDescent="0.3">
      <c r="A442" t="s">
        <v>137</v>
      </c>
      <c r="B442" s="16"/>
      <c r="D442" t="s">
        <v>137</v>
      </c>
    </row>
    <row r="443" spans="1:4" x14ac:dyDescent="0.3">
      <c r="A443" t="s">
        <v>137</v>
      </c>
      <c r="B443" s="16"/>
      <c r="D443" t="s">
        <v>137</v>
      </c>
    </row>
    <row r="444" spans="1:4" x14ac:dyDescent="0.3">
      <c r="A444" t="s">
        <v>137</v>
      </c>
      <c r="B444" s="16"/>
      <c r="D444" t="s">
        <v>137</v>
      </c>
    </row>
    <row r="445" spans="1:4" x14ac:dyDescent="0.3">
      <c r="A445" t="s">
        <v>137</v>
      </c>
      <c r="B445" s="16"/>
      <c r="D445" t="s">
        <v>137</v>
      </c>
    </row>
    <row r="446" spans="1:4" x14ac:dyDescent="0.3">
      <c r="A446" t="s">
        <v>137</v>
      </c>
      <c r="B446" s="16"/>
      <c r="D446" t="s">
        <v>137</v>
      </c>
    </row>
    <row r="447" spans="1:4" x14ac:dyDescent="0.3">
      <c r="A447" t="s">
        <v>137</v>
      </c>
      <c r="B447" s="16"/>
      <c r="D447" t="s">
        <v>137</v>
      </c>
    </row>
    <row r="448" spans="1:4" x14ac:dyDescent="0.3">
      <c r="A448" t="s">
        <v>137</v>
      </c>
      <c r="B448" s="16"/>
      <c r="D448" t="s">
        <v>137</v>
      </c>
    </row>
    <row r="449" spans="1:4" x14ac:dyDescent="0.3">
      <c r="A449" t="s">
        <v>137</v>
      </c>
      <c r="B449" s="16"/>
      <c r="D449" t="s">
        <v>137</v>
      </c>
    </row>
    <row r="450" spans="1:4" x14ac:dyDescent="0.3">
      <c r="A450" t="s">
        <v>137</v>
      </c>
      <c r="B450" s="16"/>
      <c r="D450" t="s">
        <v>137</v>
      </c>
    </row>
    <row r="451" spans="1:4" x14ac:dyDescent="0.3">
      <c r="A451" t="s">
        <v>137</v>
      </c>
      <c r="B451" s="16"/>
      <c r="D451" t="s">
        <v>137</v>
      </c>
    </row>
    <row r="452" spans="1:4" x14ac:dyDescent="0.3">
      <c r="A452" t="s">
        <v>137</v>
      </c>
      <c r="B452" s="16"/>
    </row>
    <row r="453" spans="1:4" x14ac:dyDescent="0.3">
      <c r="A453" t="s">
        <v>137</v>
      </c>
      <c r="B453" s="16"/>
      <c r="D453" t="s">
        <v>137</v>
      </c>
    </row>
    <row r="454" spans="1:4" x14ac:dyDescent="0.3">
      <c r="A454" t="s">
        <v>137</v>
      </c>
      <c r="B454" s="16"/>
      <c r="D454" t="s">
        <v>137</v>
      </c>
    </row>
    <row r="455" spans="1:4" x14ac:dyDescent="0.3">
      <c r="A455" t="s">
        <v>137</v>
      </c>
      <c r="B455" s="16"/>
      <c r="D455" t="s">
        <v>137</v>
      </c>
    </row>
    <row r="456" spans="1:4" x14ac:dyDescent="0.3">
      <c r="A456" t="s">
        <v>137</v>
      </c>
      <c r="B456" s="16"/>
      <c r="D456" t="s">
        <v>137</v>
      </c>
    </row>
    <row r="457" spans="1:4" x14ac:dyDescent="0.3">
      <c r="A457" t="s">
        <v>137</v>
      </c>
      <c r="B457" s="16"/>
      <c r="D457" t="s">
        <v>137</v>
      </c>
    </row>
    <row r="458" spans="1:4" x14ac:dyDescent="0.3">
      <c r="A458" t="s">
        <v>137</v>
      </c>
      <c r="B458" s="16"/>
      <c r="D458" t="s">
        <v>137</v>
      </c>
    </row>
    <row r="459" spans="1:4" x14ac:dyDescent="0.3">
      <c r="A459" t="s">
        <v>137</v>
      </c>
      <c r="B459" s="16"/>
      <c r="D459" t="s">
        <v>137</v>
      </c>
    </row>
    <row r="460" spans="1:4" x14ac:dyDescent="0.3">
      <c r="A460" t="s">
        <v>137</v>
      </c>
      <c r="B460" s="16"/>
      <c r="D460" t="s">
        <v>137</v>
      </c>
    </row>
    <row r="461" spans="1:4" x14ac:dyDescent="0.3">
      <c r="A461" t="s">
        <v>137</v>
      </c>
      <c r="B461" s="16"/>
      <c r="D461" t="s">
        <v>137</v>
      </c>
    </row>
    <row r="462" spans="1:4" x14ac:dyDescent="0.3">
      <c r="A462" t="s">
        <v>137</v>
      </c>
      <c r="B462" s="16"/>
      <c r="D462" t="s">
        <v>137</v>
      </c>
    </row>
    <row r="463" spans="1:4" x14ac:dyDescent="0.3">
      <c r="A463" t="s">
        <v>137</v>
      </c>
      <c r="B463" s="16"/>
      <c r="D463" t="s">
        <v>137</v>
      </c>
    </row>
    <row r="464" spans="1:4" x14ac:dyDescent="0.3">
      <c r="A464" t="s">
        <v>137</v>
      </c>
      <c r="B464" s="16"/>
      <c r="D464" t="s">
        <v>137</v>
      </c>
    </row>
    <row r="465" spans="1:4" x14ac:dyDescent="0.3">
      <c r="A465" t="s">
        <v>137</v>
      </c>
      <c r="B465" s="16"/>
      <c r="D465" t="s">
        <v>137</v>
      </c>
    </row>
    <row r="466" spans="1:4" x14ac:dyDescent="0.3">
      <c r="A466" t="s">
        <v>137</v>
      </c>
      <c r="B466" s="16"/>
      <c r="D466" t="s">
        <v>137</v>
      </c>
    </row>
    <row r="467" spans="1:4" x14ac:dyDescent="0.3">
      <c r="A467" t="s">
        <v>137</v>
      </c>
      <c r="B467" s="16"/>
      <c r="D467" t="s">
        <v>137</v>
      </c>
    </row>
    <row r="468" spans="1:4" x14ac:dyDescent="0.3">
      <c r="A468" t="s">
        <v>137</v>
      </c>
      <c r="B468" s="16"/>
      <c r="D468" t="s">
        <v>137</v>
      </c>
    </row>
    <row r="469" spans="1:4" x14ac:dyDescent="0.3">
      <c r="A469" t="s">
        <v>137</v>
      </c>
      <c r="B469" s="16"/>
      <c r="D469" t="s">
        <v>137</v>
      </c>
    </row>
    <row r="470" spans="1:4" x14ac:dyDescent="0.3">
      <c r="A470" t="s">
        <v>137</v>
      </c>
      <c r="B470" s="16"/>
      <c r="D470" t="s">
        <v>137</v>
      </c>
    </row>
    <row r="471" spans="1:4" x14ac:dyDescent="0.3">
      <c r="A471" t="s">
        <v>137</v>
      </c>
      <c r="B471" s="16"/>
      <c r="D471" t="s">
        <v>137</v>
      </c>
    </row>
    <row r="472" spans="1:4" x14ac:dyDescent="0.3">
      <c r="A472" t="s">
        <v>137</v>
      </c>
      <c r="B472" s="16"/>
      <c r="D472" t="s">
        <v>137</v>
      </c>
    </row>
    <row r="473" spans="1:4" x14ac:dyDescent="0.3">
      <c r="A473" t="s">
        <v>137</v>
      </c>
      <c r="B473" s="16"/>
      <c r="D473" t="s">
        <v>137</v>
      </c>
    </row>
    <row r="474" spans="1:4" x14ac:dyDescent="0.3">
      <c r="A474" t="s">
        <v>137</v>
      </c>
      <c r="B474" s="16"/>
      <c r="D474" t="s">
        <v>137</v>
      </c>
    </row>
    <row r="475" spans="1:4" x14ac:dyDescent="0.3">
      <c r="A475" t="s">
        <v>137</v>
      </c>
      <c r="B475" s="16"/>
      <c r="D475" t="s">
        <v>137</v>
      </c>
    </row>
    <row r="476" spans="1:4" x14ac:dyDescent="0.3">
      <c r="A476" t="s">
        <v>137</v>
      </c>
      <c r="B476" s="16"/>
      <c r="D476" t="s">
        <v>137</v>
      </c>
    </row>
    <row r="477" spans="1:4" x14ac:dyDescent="0.3">
      <c r="A477" t="s">
        <v>137</v>
      </c>
      <c r="B477" s="16"/>
      <c r="D477" t="s">
        <v>137</v>
      </c>
    </row>
    <row r="478" spans="1:4" x14ac:dyDescent="0.3">
      <c r="A478" t="s">
        <v>137</v>
      </c>
      <c r="B478" s="16"/>
      <c r="D478" t="s">
        <v>137</v>
      </c>
    </row>
    <row r="479" spans="1:4" x14ac:dyDescent="0.3">
      <c r="A479" t="s">
        <v>137</v>
      </c>
      <c r="B479" s="16"/>
      <c r="D479" t="s">
        <v>137</v>
      </c>
    </row>
    <row r="480" spans="1:4" x14ac:dyDescent="0.3">
      <c r="A480" t="s">
        <v>137</v>
      </c>
      <c r="B480" s="16"/>
      <c r="D480" t="s">
        <v>137</v>
      </c>
    </row>
    <row r="481" spans="1:4" x14ac:dyDescent="0.3">
      <c r="A481" t="s">
        <v>137</v>
      </c>
      <c r="B481" s="16"/>
      <c r="D481" t="s">
        <v>137</v>
      </c>
    </row>
    <row r="482" spans="1:4" x14ac:dyDescent="0.3">
      <c r="A482" t="s">
        <v>137</v>
      </c>
      <c r="B482" s="16"/>
      <c r="D482" t="s">
        <v>137</v>
      </c>
    </row>
    <row r="483" spans="1:4" x14ac:dyDescent="0.3">
      <c r="A483" t="s">
        <v>137</v>
      </c>
      <c r="B483" s="16"/>
      <c r="D483" t="s">
        <v>137</v>
      </c>
    </row>
    <row r="484" spans="1:4" x14ac:dyDescent="0.3">
      <c r="A484" t="s">
        <v>137</v>
      </c>
      <c r="B484" s="16"/>
      <c r="D484" t="s">
        <v>137</v>
      </c>
    </row>
    <row r="485" spans="1:4" x14ac:dyDescent="0.3">
      <c r="A485" t="s">
        <v>137</v>
      </c>
      <c r="B485" s="16"/>
      <c r="D485" t="s">
        <v>137</v>
      </c>
    </row>
    <row r="486" spans="1:4" x14ac:dyDescent="0.3">
      <c r="A486" t="s">
        <v>137</v>
      </c>
      <c r="B486" s="16"/>
      <c r="D486" t="s">
        <v>137</v>
      </c>
    </row>
    <row r="487" spans="1:4" x14ac:dyDescent="0.3">
      <c r="A487" t="s">
        <v>137</v>
      </c>
      <c r="B487" s="16"/>
      <c r="D487" t="s">
        <v>137</v>
      </c>
    </row>
    <row r="488" spans="1:4" x14ac:dyDescent="0.3">
      <c r="A488" t="s">
        <v>137</v>
      </c>
      <c r="B488" s="16"/>
      <c r="D488" t="s">
        <v>137</v>
      </c>
    </row>
    <row r="489" spans="1:4" x14ac:dyDescent="0.3">
      <c r="A489" t="s">
        <v>137</v>
      </c>
      <c r="B489" s="16"/>
      <c r="D489" t="s">
        <v>137</v>
      </c>
    </row>
    <row r="490" spans="1:4" x14ac:dyDescent="0.3">
      <c r="A490" t="s">
        <v>137</v>
      </c>
      <c r="B490" s="16"/>
      <c r="D490" t="s">
        <v>137</v>
      </c>
    </row>
    <row r="491" spans="1:4" x14ac:dyDescent="0.3">
      <c r="A491" t="s">
        <v>137</v>
      </c>
      <c r="B491" s="16"/>
      <c r="D491" t="s">
        <v>137</v>
      </c>
    </row>
    <row r="492" spans="1:4" x14ac:dyDescent="0.3">
      <c r="A492" t="s">
        <v>137</v>
      </c>
      <c r="B492" s="16"/>
      <c r="D492" t="s">
        <v>137</v>
      </c>
    </row>
    <row r="493" spans="1:4" x14ac:dyDescent="0.3">
      <c r="A493" t="s">
        <v>137</v>
      </c>
      <c r="B493" s="16"/>
      <c r="D493" t="s">
        <v>137</v>
      </c>
    </row>
    <row r="494" spans="1:4" x14ac:dyDescent="0.3">
      <c r="A494" t="s">
        <v>137</v>
      </c>
      <c r="B494" s="16"/>
      <c r="D494" t="s">
        <v>137</v>
      </c>
    </row>
    <row r="495" spans="1:4" x14ac:dyDescent="0.3">
      <c r="A495" t="s">
        <v>137</v>
      </c>
      <c r="B495" s="16"/>
      <c r="D495" t="s">
        <v>137</v>
      </c>
    </row>
    <row r="496" spans="1:4" x14ac:dyDescent="0.3">
      <c r="A496" t="s">
        <v>137</v>
      </c>
      <c r="B496" s="16"/>
      <c r="D496" t="s">
        <v>137</v>
      </c>
    </row>
    <row r="497" spans="1:4" x14ac:dyDescent="0.3">
      <c r="A497" t="s">
        <v>137</v>
      </c>
      <c r="B497" s="16"/>
      <c r="D497" t="s">
        <v>137</v>
      </c>
    </row>
    <row r="498" spans="1:4" x14ac:dyDescent="0.3">
      <c r="A498" t="s">
        <v>137</v>
      </c>
      <c r="B498" s="16"/>
      <c r="D498" t="s">
        <v>137</v>
      </c>
    </row>
    <row r="499" spans="1:4" x14ac:dyDescent="0.3">
      <c r="A499" t="s">
        <v>137</v>
      </c>
      <c r="B499" s="16"/>
      <c r="D499" t="s">
        <v>137</v>
      </c>
    </row>
    <row r="500" spans="1:4" x14ac:dyDescent="0.3">
      <c r="A500" t="s">
        <v>137</v>
      </c>
      <c r="D500" s="16"/>
    </row>
    <row r="501" spans="1:4" x14ac:dyDescent="0.3">
      <c r="D501" s="16"/>
    </row>
    <row r="502" spans="1:4" x14ac:dyDescent="0.3">
      <c r="D502" s="16"/>
    </row>
    <row r="503" spans="1:4" x14ac:dyDescent="0.3">
      <c r="D503" s="16"/>
    </row>
    <row r="504" spans="1:4" x14ac:dyDescent="0.3">
      <c r="D504" s="16"/>
    </row>
    <row r="505" spans="1:4" x14ac:dyDescent="0.3">
      <c r="D505" s="16"/>
    </row>
    <row r="506" spans="1:4" x14ac:dyDescent="0.3">
      <c r="D506" s="16"/>
    </row>
    <row r="507" spans="1:4" x14ac:dyDescent="0.3">
      <c r="D507" s="16"/>
    </row>
    <row r="508" spans="1:4" x14ac:dyDescent="0.3">
      <c r="D508" s="16"/>
    </row>
    <row r="509" spans="1:4" x14ac:dyDescent="0.3">
      <c r="D509" s="16"/>
    </row>
    <row r="510" spans="1:4" x14ac:dyDescent="0.3">
      <c r="D510" s="16"/>
    </row>
    <row r="511" spans="1:4" x14ac:dyDescent="0.3">
      <c r="D511" s="16"/>
    </row>
    <row r="512" spans="1:4" x14ac:dyDescent="0.3">
      <c r="D512" s="16"/>
    </row>
    <row r="513" spans="4:4" x14ac:dyDescent="0.3">
      <c r="D513" s="16"/>
    </row>
    <row r="514" spans="4:4" x14ac:dyDescent="0.3">
      <c r="D514" s="16"/>
    </row>
    <row r="515" spans="4:4" x14ac:dyDescent="0.3">
      <c r="D515" s="16"/>
    </row>
    <row r="516" spans="4:4" x14ac:dyDescent="0.3">
      <c r="D516" s="16"/>
    </row>
    <row r="517" spans="4:4" x14ac:dyDescent="0.3">
      <c r="D517" s="16"/>
    </row>
    <row r="518" spans="4:4" x14ac:dyDescent="0.3">
      <c r="D518" s="16"/>
    </row>
    <row r="519" spans="4:4" x14ac:dyDescent="0.3">
      <c r="D519" s="16"/>
    </row>
    <row r="520" spans="4:4" x14ac:dyDescent="0.3">
      <c r="D520" s="16"/>
    </row>
    <row r="521" spans="4:4" x14ac:dyDescent="0.3">
      <c r="D521" s="16"/>
    </row>
    <row r="522" spans="4:4" x14ac:dyDescent="0.3">
      <c r="D522" s="16"/>
    </row>
    <row r="523" spans="4:4" x14ac:dyDescent="0.3">
      <c r="D523" s="16"/>
    </row>
    <row r="524" spans="4:4" x14ac:dyDescent="0.3">
      <c r="D524" s="16"/>
    </row>
    <row r="525" spans="4:4" x14ac:dyDescent="0.3">
      <c r="D525" s="16"/>
    </row>
    <row r="526" spans="4:4" x14ac:dyDescent="0.3">
      <c r="D526" s="16"/>
    </row>
    <row r="527" spans="4:4" x14ac:dyDescent="0.3">
      <c r="D527" s="16"/>
    </row>
    <row r="528" spans="4:4" x14ac:dyDescent="0.3">
      <c r="D528" s="16"/>
    </row>
    <row r="529" spans="4:4" x14ac:dyDescent="0.3">
      <c r="D529" s="16"/>
    </row>
    <row r="530" spans="4:4" x14ac:dyDescent="0.3">
      <c r="D530" s="16"/>
    </row>
    <row r="531" spans="4:4" x14ac:dyDescent="0.3">
      <c r="D531" s="16"/>
    </row>
    <row r="532" spans="4:4" x14ac:dyDescent="0.3">
      <c r="D532" s="16"/>
    </row>
    <row r="533" spans="4:4" x14ac:dyDescent="0.3">
      <c r="D533" s="16"/>
    </row>
    <row r="534" spans="4:4" x14ac:dyDescent="0.3">
      <c r="D534" s="16"/>
    </row>
    <row r="535" spans="4:4" x14ac:dyDescent="0.3">
      <c r="D535" s="16"/>
    </row>
    <row r="536" spans="4:4" x14ac:dyDescent="0.3">
      <c r="D536" s="16"/>
    </row>
    <row r="537" spans="4:4" x14ac:dyDescent="0.3">
      <c r="D537" s="16"/>
    </row>
    <row r="538" spans="4:4" x14ac:dyDescent="0.3">
      <c r="D538" s="16"/>
    </row>
    <row r="539" spans="4:4" x14ac:dyDescent="0.3">
      <c r="D539" s="16"/>
    </row>
    <row r="540" spans="4:4" x14ac:dyDescent="0.3">
      <c r="D540" s="16"/>
    </row>
    <row r="541" spans="4:4" x14ac:dyDescent="0.3">
      <c r="D541" s="16"/>
    </row>
    <row r="542" spans="4:4" x14ac:dyDescent="0.3">
      <c r="D542" s="16" t="s">
        <v>137</v>
      </c>
    </row>
    <row r="543" spans="4:4" x14ac:dyDescent="0.3">
      <c r="D543" s="16" t="s">
        <v>137</v>
      </c>
    </row>
    <row r="544" spans="4:4" x14ac:dyDescent="0.3">
      <c r="D544" s="16" t="s">
        <v>137</v>
      </c>
    </row>
    <row r="545" spans="4:4" x14ac:dyDescent="0.3">
      <c r="D545" s="16" t="s">
        <v>137</v>
      </c>
    </row>
    <row r="546" spans="4:4" x14ac:dyDescent="0.3">
      <c r="D546" s="16" t="s">
        <v>137</v>
      </c>
    </row>
    <row r="547" spans="4:4" x14ac:dyDescent="0.3">
      <c r="D547" s="16" t="s">
        <v>137</v>
      </c>
    </row>
    <row r="548" spans="4:4" x14ac:dyDescent="0.3">
      <c r="D548" s="16" t="s">
        <v>137</v>
      </c>
    </row>
    <row r="549" spans="4:4" x14ac:dyDescent="0.3">
      <c r="D549" s="16" t="s">
        <v>137</v>
      </c>
    </row>
    <row r="550" spans="4:4" x14ac:dyDescent="0.3">
      <c r="D550" s="16" t="s">
        <v>137</v>
      </c>
    </row>
    <row r="551" spans="4:4" x14ac:dyDescent="0.3">
      <c r="D551" s="16" t="s">
        <v>137</v>
      </c>
    </row>
    <row r="552" spans="4:4" x14ac:dyDescent="0.3">
      <c r="D552" s="16" t="s">
        <v>137</v>
      </c>
    </row>
    <row r="553" spans="4:4" x14ac:dyDescent="0.3">
      <c r="D553" s="16" t="s">
        <v>137</v>
      </c>
    </row>
    <row r="554" spans="4:4" x14ac:dyDescent="0.3">
      <c r="D554" s="16" t="s">
        <v>137</v>
      </c>
    </row>
    <row r="555" spans="4:4" x14ac:dyDescent="0.3">
      <c r="D555" s="16" t="s">
        <v>137</v>
      </c>
    </row>
    <row r="556" spans="4:4" x14ac:dyDescent="0.3">
      <c r="D556" s="16" t="s">
        <v>137</v>
      </c>
    </row>
    <row r="557" spans="4:4" x14ac:dyDescent="0.3">
      <c r="D557" s="16" t="s">
        <v>137</v>
      </c>
    </row>
    <row r="558" spans="4:4" x14ac:dyDescent="0.3">
      <c r="D558" s="16" t="s">
        <v>137</v>
      </c>
    </row>
    <row r="559" spans="4:4" x14ac:dyDescent="0.3">
      <c r="D559" s="16" t="s">
        <v>137</v>
      </c>
    </row>
    <row r="560" spans="4:4" x14ac:dyDescent="0.3">
      <c r="D560" s="16" t="s">
        <v>137</v>
      </c>
    </row>
    <row r="561" spans="4:4" x14ac:dyDescent="0.3">
      <c r="D561" s="16" t="s">
        <v>137</v>
      </c>
    </row>
    <row r="562" spans="4:4" x14ac:dyDescent="0.3">
      <c r="D562" s="16" t="s">
        <v>137</v>
      </c>
    </row>
    <row r="563" spans="4:4" x14ac:dyDescent="0.3">
      <c r="D563" s="16" t="s">
        <v>137</v>
      </c>
    </row>
    <row r="564" spans="4:4" x14ac:dyDescent="0.3">
      <c r="D564" s="16" t="s">
        <v>137</v>
      </c>
    </row>
    <row r="565" spans="4:4" x14ac:dyDescent="0.3">
      <c r="D565" s="16" t="s">
        <v>137</v>
      </c>
    </row>
    <row r="566" spans="4:4" x14ac:dyDescent="0.3">
      <c r="D566" s="16" t="s">
        <v>137</v>
      </c>
    </row>
    <row r="567" spans="4:4" x14ac:dyDescent="0.3">
      <c r="D567" s="16" t="s">
        <v>137</v>
      </c>
    </row>
    <row r="568" spans="4:4" x14ac:dyDescent="0.3">
      <c r="D568" s="16" t="s">
        <v>137</v>
      </c>
    </row>
    <row r="569" spans="4:4" x14ac:dyDescent="0.3">
      <c r="D569" s="16" t="s">
        <v>137</v>
      </c>
    </row>
    <row r="570" spans="4:4" x14ac:dyDescent="0.3">
      <c r="D570" s="16" t="s">
        <v>137</v>
      </c>
    </row>
    <row r="571" spans="4:4" x14ac:dyDescent="0.3">
      <c r="D571" s="16" t="s">
        <v>137</v>
      </c>
    </row>
    <row r="572" spans="4:4" x14ac:dyDescent="0.3">
      <c r="D572" s="16" t="s">
        <v>137</v>
      </c>
    </row>
    <row r="573" spans="4:4" x14ac:dyDescent="0.3">
      <c r="D573" s="16" t="s">
        <v>137</v>
      </c>
    </row>
    <row r="574" spans="4:4" x14ac:dyDescent="0.3">
      <c r="D574" s="16" t="s">
        <v>137</v>
      </c>
    </row>
    <row r="575" spans="4:4" x14ac:dyDescent="0.3">
      <c r="D575" s="16" t="s">
        <v>137</v>
      </c>
    </row>
    <row r="576" spans="4:4" x14ac:dyDescent="0.3">
      <c r="D576" s="16" t="s">
        <v>137</v>
      </c>
    </row>
    <row r="577" spans="4:4" x14ac:dyDescent="0.3">
      <c r="D577" s="16" t="s">
        <v>137</v>
      </c>
    </row>
    <row r="578" spans="4:4" x14ac:dyDescent="0.3">
      <c r="D578" s="16" t="s">
        <v>137</v>
      </c>
    </row>
    <row r="579" spans="4:4" x14ac:dyDescent="0.3">
      <c r="D579" s="16" t="s">
        <v>137</v>
      </c>
    </row>
    <row r="580" spans="4:4" x14ac:dyDescent="0.3">
      <c r="D580" s="16" t="s">
        <v>137</v>
      </c>
    </row>
    <row r="581" spans="4:4" x14ac:dyDescent="0.3">
      <c r="D581" s="16" t="s">
        <v>137</v>
      </c>
    </row>
    <row r="582" spans="4:4" x14ac:dyDescent="0.3">
      <c r="D582" s="16" t="s">
        <v>137</v>
      </c>
    </row>
    <row r="583" spans="4:4" x14ac:dyDescent="0.3">
      <c r="D583" s="16" t="s">
        <v>137</v>
      </c>
    </row>
    <row r="584" spans="4:4" x14ac:dyDescent="0.3">
      <c r="D584" s="16" t="s">
        <v>137</v>
      </c>
    </row>
    <row r="585" spans="4:4" x14ac:dyDescent="0.3">
      <c r="D585" s="16" t="s">
        <v>137</v>
      </c>
    </row>
    <row r="586" spans="4:4" x14ac:dyDescent="0.3">
      <c r="D586" s="16" t="s">
        <v>137</v>
      </c>
    </row>
    <row r="587" spans="4:4" x14ac:dyDescent="0.3">
      <c r="D587" s="16" t="s">
        <v>137</v>
      </c>
    </row>
    <row r="588" spans="4:4" x14ac:dyDescent="0.3">
      <c r="D588" s="16" t="s">
        <v>137</v>
      </c>
    </row>
    <row r="589" spans="4:4" x14ac:dyDescent="0.3">
      <c r="D589" s="16" t="s">
        <v>137</v>
      </c>
    </row>
    <row r="590" spans="4:4" x14ac:dyDescent="0.3">
      <c r="D590" s="16" t="s">
        <v>137</v>
      </c>
    </row>
    <row r="591" spans="4:4" x14ac:dyDescent="0.3">
      <c r="D591" s="16" t="s">
        <v>137</v>
      </c>
    </row>
    <row r="592" spans="4:4" x14ac:dyDescent="0.3">
      <c r="D592" s="16" t="s">
        <v>137</v>
      </c>
    </row>
    <row r="593" spans="4:4" x14ac:dyDescent="0.3">
      <c r="D593" s="16" t="s">
        <v>137</v>
      </c>
    </row>
    <row r="594" spans="4:4" x14ac:dyDescent="0.3">
      <c r="D594" s="16" t="s">
        <v>137</v>
      </c>
    </row>
    <row r="595" spans="4:4" x14ac:dyDescent="0.3">
      <c r="D595" s="16" t="s">
        <v>137</v>
      </c>
    </row>
    <row r="596" spans="4:4" x14ac:dyDescent="0.3">
      <c r="D596" s="16" t="s">
        <v>137</v>
      </c>
    </row>
    <row r="597" spans="4:4" x14ac:dyDescent="0.3">
      <c r="D597" s="16" t="s">
        <v>137</v>
      </c>
    </row>
    <row r="598" spans="4:4" x14ac:dyDescent="0.3">
      <c r="D598" s="16" t="s">
        <v>137</v>
      </c>
    </row>
    <row r="599" spans="4:4" x14ac:dyDescent="0.3">
      <c r="D599" s="16" t="s">
        <v>137</v>
      </c>
    </row>
    <row r="600" spans="4:4" x14ac:dyDescent="0.3">
      <c r="D600" s="16" t="s">
        <v>137</v>
      </c>
    </row>
    <row r="601" spans="4:4" x14ac:dyDescent="0.3">
      <c r="D601" s="16" t="s">
        <v>137</v>
      </c>
    </row>
    <row r="602" spans="4:4" x14ac:dyDescent="0.3">
      <c r="D602" s="16" t="s">
        <v>137</v>
      </c>
    </row>
    <row r="603" spans="4:4" x14ac:dyDescent="0.3">
      <c r="D603" s="16" t="s">
        <v>137</v>
      </c>
    </row>
    <row r="604" spans="4:4" x14ac:dyDescent="0.3">
      <c r="D604" s="16" t="s">
        <v>137</v>
      </c>
    </row>
    <row r="605" spans="4:4" x14ac:dyDescent="0.3">
      <c r="D605" s="16" t="s">
        <v>137</v>
      </c>
    </row>
    <row r="606" spans="4:4" x14ac:dyDescent="0.3">
      <c r="D606" s="16" t="s">
        <v>137</v>
      </c>
    </row>
    <row r="607" spans="4:4" x14ac:dyDescent="0.3">
      <c r="D607" s="16" t="s">
        <v>137</v>
      </c>
    </row>
    <row r="608" spans="4:4" x14ac:dyDescent="0.3">
      <c r="D608" s="16" t="s">
        <v>137</v>
      </c>
    </row>
    <row r="609" spans="4:4" x14ac:dyDescent="0.3">
      <c r="D609" s="16" t="s">
        <v>137</v>
      </c>
    </row>
    <row r="610" spans="4:4" x14ac:dyDescent="0.3">
      <c r="D610" s="16" t="s">
        <v>137</v>
      </c>
    </row>
    <row r="611" spans="4:4" x14ac:dyDescent="0.3">
      <c r="D611" s="16" t="s">
        <v>137</v>
      </c>
    </row>
    <row r="612" spans="4:4" x14ac:dyDescent="0.3">
      <c r="D612" s="16" t="s">
        <v>137</v>
      </c>
    </row>
    <row r="613" spans="4:4" x14ac:dyDescent="0.3">
      <c r="D613" s="16" t="s">
        <v>137</v>
      </c>
    </row>
    <row r="614" spans="4:4" x14ac:dyDescent="0.3">
      <c r="D614" s="16" t="s">
        <v>137</v>
      </c>
    </row>
    <row r="615" spans="4:4" x14ac:dyDescent="0.3">
      <c r="D615" s="16" t="s">
        <v>137</v>
      </c>
    </row>
    <row r="616" spans="4:4" x14ac:dyDescent="0.3">
      <c r="D616" s="16" t="s">
        <v>137</v>
      </c>
    </row>
    <row r="617" spans="4:4" x14ac:dyDescent="0.3">
      <c r="D617" s="16" t="s">
        <v>137</v>
      </c>
    </row>
    <row r="618" spans="4:4" x14ac:dyDescent="0.3">
      <c r="D618" s="16" t="s">
        <v>137</v>
      </c>
    </row>
    <row r="619" spans="4:4" x14ac:dyDescent="0.3">
      <c r="D619" s="16" t="s">
        <v>137</v>
      </c>
    </row>
    <row r="620" spans="4:4" x14ac:dyDescent="0.3">
      <c r="D620" s="16" t="s">
        <v>137</v>
      </c>
    </row>
    <row r="621" spans="4:4" x14ac:dyDescent="0.3">
      <c r="D621" s="16" t="s">
        <v>137</v>
      </c>
    </row>
    <row r="622" spans="4:4" x14ac:dyDescent="0.3">
      <c r="D622" s="16" t="s">
        <v>137</v>
      </c>
    </row>
    <row r="623" spans="4:4" x14ac:dyDescent="0.3">
      <c r="D623" s="16" t="s">
        <v>137</v>
      </c>
    </row>
    <row r="624" spans="4:4" x14ac:dyDescent="0.3">
      <c r="D624" s="16" t="s">
        <v>137</v>
      </c>
    </row>
    <row r="625" spans="4:4" x14ac:dyDescent="0.3">
      <c r="D625" s="16" t="s">
        <v>137</v>
      </c>
    </row>
    <row r="626" spans="4:4" x14ac:dyDescent="0.3">
      <c r="D626" s="16" t="s">
        <v>137</v>
      </c>
    </row>
    <row r="627" spans="4:4" x14ac:dyDescent="0.3">
      <c r="D627" s="16" t="s">
        <v>137</v>
      </c>
    </row>
    <row r="628" spans="4:4" x14ac:dyDescent="0.3">
      <c r="D628" s="16" t="s">
        <v>137</v>
      </c>
    </row>
    <row r="629" spans="4:4" x14ac:dyDescent="0.3">
      <c r="D629" s="16" t="s">
        <v>137</v>
      </c>
    </row>
    <row r="630" spans="4:4" x14ac:dyDescent="0.3">
      <c r="D630" s="16" t="s">
        <v>137</v>
      </c>
    </row>
    <row r="631" spans="4:4" x14ac:dyDescent="0.3">
      <c r="D631" s="16" t="s">
        <v>137</v>
      </c>
    </row>
    <row r="632" spans="4:4" x14ac:dyDescent="0.3">
      <c r="D632" s="16" t="s">
        <v>137</v>
      </c>
    </row>
    <row r="633" spans="4:4" x14ac:dyDescent="0.3">
      <c r="D633" s="16" t="s">
        <v>137</v>
      </c>
    </row>
    <row r="634" spans="4:4" x14ac:dyDescent="0.3">
      <c r="D634" s="16" t="s">
        <v>137</v>
      </c>
    </row>
    <row r="635" spans="4:4" x14ac:dyDescent="0.3">
      <c r="D635" s="16" t="s">
        <v>137</v>
      </c>
    </row>
    <row r="636" spans="4:4" x14ac:dyDescent="0.3">
      <c r="D636" s="16" t="s">
        <v>137</v>
      </c>
    </row>
    <row r="637" spans="4:4" x14ac:dyDescent="0.3">
      <c r="D637" s="16" t="s">
        <v>137</v>
      </c>
    </row>
    <row r="638" spans="4:4" x14ac:dyDescent="0.3">
      <c r="D638" s="16" t="s">
        <v>137</v>
      </c>
    </row>
    <row r="639" spans="4:4" x14ac:dyDescent="0.3">
      <c r="D639" s="16" t="s">
        <v>137</v>
      </c>
    </row>
    <row r="640" spans="4:4" x14ac:dyDescent="0.3">
      <c r="D640" s="16" t="s">
        <v>137</v>
      </c>
    </row>
    <row r="641" spans="4:4" x14ac:dyDescent="0.3">
      <c r="D641" s="16" t="s">
        <v>137</v>
      </c>
    </row>
    <row r="642" spans="4:4" x14ac:dyDescent="0.3">
      <c r="D642" s="16" t="s">
        <v>137</v>
      </c>
    </row>
    <row r="643" spans="4:4" x14ac:dyDescent="0.3">
      <c r="D643" s="16" t="s">
        <v>137</v>
      </c>
    </row>
    <row r="644" spans="4:4" x14ac:dyDescent="0.3">
      <c r="D644" s="16" t="s">
        <v>137</v>
      </c>
    </row>
    <row r="645" spans="4:4" x14ac:dyDescent="0.3">
      <c r="D645" s="16" t="s">
        <v>137</v>
      </c>
    </row>
    <row r="646" spans="4:4" x14ac:dyDescent="0.3">
      <c r="D646" s="16" t="s">
        <v>137</v>
      </c>
    </row>
    <row r="647" spans="4:4" x14ac:dyDescent="0.3">
      <c r="D647" s="16" t="s">
        <v>137</v>
      </c>
    </row>
    <row r="648" spans="4:4" x14ac:dyDescent="0.3">
      <c r="D648" s="16" t="s">
        <v>137</v>
      </c>
    </row>
    <row r="649" spans="4:4" x14ac:dyDescent="0.3">
      <c r="D649" s="16" t="s">
        <v>137</v>
      </c>
    </row>
    <row r="650" spans="4:4" x14ac:dyDescent="0.3">
      <c r="D650" s="16" t="s">
        <v>137</v>
      </c>
    </row>
    <row r="651" spans="4:4" x14ac:dyDescent="0.3">
      <c r="D651" s="16" t="s">
        <v>137</v>
      </c>
    </row>
    <row r="652" spans="4:4" x14ac:dyDescent="0.3">
      <c r="D652" s="16" t="s">
        <v>137</v>
      </c>
    </row>
    <row r="653" spans="4:4" x14ac:dyDescent="0.3">
      <c r="D653" s="16" t="s">
        <v>137</v>
      </c>
    </row>
    <row r="654" spans="4:4" x14ac:dyDescent="0.3">
      <c r="D654" s="16" t="s">
        <v>137</v>
      </c>
    </row>
    <row r="655" spans="4:4" x14ac:dyDescent="0.3">
      <c r="D655" s="16" t="s">
        <v>137</v>
      </c>
    </row>
    <row r="656" spans="4:4" x14ac:dyDescent="0.3">
      <c r="D656" s="16" t="s">
        <v>137</v>
      </c>
    </row>
    <row r="657" spans="4:4" x14ac:dyDescent="0.3">
      <c r="D657" s="16" t="s">
        <v>137</v>
      </c>
    </row>
    <row r="658" spans="4:4" x14ac:dyDescent="0.3">
      <c r="D658" s="16" t="s">
        <v>137</v>
      </c>
    </row>
    <row r="659" spans="4:4" x14ac:dyDescent="0.3">
      <c r="D659" s="16" t="s">
        <v>137</v>
      </c>
    </row>
    <row r="660" spans="4:4" x14ac:dyDescent="0.3">
      <c r="D660" s="16" t="s">
        <v>137</v>
      </c>
    </row>
    <row r="661" spans="4:4" x14ac:dyDescent="0.3">
      <c r="D661" s="16" t="s">
        <v>137</v>
      </c>
    </row>
    <row r="662" spans="4:4" x14ac:dyDescent="0.3">
      <c r="D662" s="16" t="s">
        <v>137</v>
      </c>
    </row>
    <row r="663" spans="4:4" x14ac:dyDescent="0.3">
      <c r="D663" s="16" t="s">
        <v>137</v>
      </c>
    </row>
    <row r="664" spans="4:4" x14ac:dyDescent="0.3">
      <c r="D664" s="16" t="s">
        <v>137</v>
      </c>
    </row>
    <row r="665" spans="4:4" x14ac:dyDescent="0.3">
      <c r="D665" s="16" t="s">
        <v>137</v>
      </c>
    </row>
    <row r="666" spans="4:4" x14ac:dyDescent="0.3">
      <c r="D666" s="16" t="s">
        <v>137</v>
      </c>
    </row>
    <row r="667" spans="4:4" x14ac:dyDescent="0.3">
      <c r="D667" s="16" t="s">
        <v>137</v>
      </c>
    </row>
    <row r="668" spans="4:4" x14ac:dyDescent="0.3">
      <c r="D668" s="16" t="s">
        <v>137</v>
      </c>
    </row>
    <row r="669" spans="4:4" x14ac:dyDescent="0.3">
      <c r="D669" s="16" t="s">
        <v>137</v>
      </c>
    </row>
    <row r="670" spans="4:4" x14ac:dyDescent="0.3">
      <c r="D670" s="16" t="s">
        <v>137</v>
      </c>
    </row>
    <row r="671" spans="4:4" x14ac:dyDescent="0.3">
      <c r="D671" s="16" t="s">
        <v>137</v>
      </c>
    </row>
    <row r="672" spans="4:4" x14ac:dyDescent="0.3">
      <c r="D672" s="16" t="s">
        <v>137</v>
      </c>
    </row>
    <row r="673" spans="4:4" x14ac:dyDescent="0.3">
      <c r="D673" s="16" t="s">
        <v>137</v>
      </c>
    </row>
    <row r="674" spans="4:4" x14ac:dyDescent="0.3">
      <c r="D674" s="16" t="s">
        <v>137</v>
      </c>
    </row>
    <row r="675" spans="4:4" x14ac:dyDescent="0.3">
      <c r="D675" s="16" t="s">
        <v>137</v>
      </c>
    </row>
    <row r="676" spans="4:4" x14ac:dyDescent="0.3">
      <c r="D676" s="16" t="s">
        <v>137</v>
      </c>
    </row>
    <row r="677" spans="4:4" x14ac:dyDescent="0.3">
      <c r="D677" s="16" t="s">
        <v>137</v>
      </c>
    </row>
    <row r="678" spans="4:4" x14ac:dyDescent="0.3">
      <c r="D678" s="16" t="s">
        <v>137</v>
      </c>
    </row>
    <row r="679" spans="4:4" x14ac:dyDescent="0.3">
      <c r="D679" s="16" t="s">
        <v>137</v>
      </c>
    </row>
    <row r="680" spans="4:4" x14ac:dyDescent="0.3">
      <c r="D680" s="16" t="s">
        <v>137</v>
      </c>
    </row>
    <row r="681" spans="4:4" x14ac:dyDescent="0.3">
      <c r="D681" s="16" t="s">
        <v>137</v>
      </c>
    </row>
    <row r="682" spans="4:4" x14ac:dyDescent="0.3">
      <c r="D682" s="16" t="s">
        <v>137</v>
      </c>
    </row>
    <row r="683" spans="4:4" x14ac:dyDescent="0.3">
      <c r="D683" s="16" t="s">
        <v>137</v>
      </c>
    </row>
    <row r="684" spans="4:4" x14ac:dyDescent="0.3">
      <c r="D684" s="16" t="s">
        <v>137</v>
      </c>
    </row>
    <row r="685" spans="4:4" x14ac:dyDescent="0.3">
      <c r="D685" s="16" t="s">
        <v>137</v>
      </c>
    </row>
    <row r="686" spans="4:4" x14ac:dyDescent="0.3">
      <c r="D686" s="16" t="s">
        <v>137</v>
      </c>
    </row>
    <row r="687" spans="4:4" x14ac:dyDescent="0.3">
      <c r="D687" s="16" t="s">
        <v>137</v>
      </c>
    </row>
    <row r="688" spans="4:4" x14ac:dyDescent="0.3">
      <c r="D688" s="16" t="s">
        <v>137</v>
      </c>
    </row>
    <row r="689" spans="4:4" x14ac:dyDescent="0.3">
      <c r="D689" s="16" t="s">
        <v>137</v>
      </c>
    </row>
    <row r="690" spans="4:4" x14ac:dyDescent="0.3">
      <c r="D690" s="16" t="s">
        <v>137</v>
      </c>
    </row>
    <row r="691" spans="4:4" x14ac:dyDescent="0.3">
      <c r="D691" s="16" t="s">
        <v>137</v>
      </c>
    </row>
    <row r="692" spans="4:4" x14ac:dyDescent="0.3">
      <c r="D692" s="16" t="s">
        <v>137</v>
      </c>
    </row>
    <row r="693" spans="4:4" x14ac:dyDescent="0.3">
      <c r="D693" s="16" t="s">
        <v>137</v>
      </c>
    </row>
    <row r="694" spans="4:4" x14ac:dyDescent="0.3">
      <c r="D694" s="16" t="s">
        <v>137</v>
      </c>
    </row>
    <row r="695" spans="4:4" x14ac:dyDescent="0.3">
      <c r="D695" s="16" t="s">
        <v>137</v>
      </c>
    </row>
    <row r="696" spans="4:4" x14ac:dyDescent="0.3">
      <c r="D696" s="16" t="s">
        <v>137</v>
      </c>
    </row>
    <row r="697" spans="4:4" x14ac:dyDescent="0.3">
      <c r="D697" s="16" t="s">
        <v>137</v>
      </c>
    </row>
    <row r="698" spans="4:4" x14ac:dyDescent="0.3">
      <c r="D698" s="16" t="s">
        <v>137</v>
      </c>
    </row>
    <row r="699" spans="4:4" x14ac:dyDescent="0.3">
      <c r="D699" s="16" t="s">
        <v>137</v>
      </c>
    </row>
    <row r="700" spans="4:4" x14ac:dyDescent="0.3">
      <c r="D700" s="16" t="s">
        <v>137</v>
      </c>
    </row>
    <row r="701" spans="4:4" x14ac:dyDescent="0.3">
      <c r="D701" s="16" t="s">
        <v>137</v>
      </c>
    </row>
    <row r="702" spans="4:4" x14ac:dyDescent="0.3">
      <c r="D702" s="16" t="s">
        <v>137</v>
      </c>
    </row>
    <row r="703" spans="4:4" x14ac:dyDescent="0.3">
      <c r="D703" s="16" t="s">
        <v>137</v>
      </c>
    </row>
    <row r="704" spans="4:4" x14ac:dyDescent="0.3">
      <c r="D704" s="16" t="s">
        <v>137</v>
      </c>
    </row>
    <row r="705" spans="4:4" x14ac:dyDescent="0.3">
      <c r="D705" s="16" t="s">
        <v>137</v>
      </c>
    </row>
  </sheetData>
  <sortState ref="A301:E500">
    <sortCondition ref="A301"/>
  </sortState>
  <mergeCells count="2">
    <mergeCell ref="H1:I1"/>
    <mergeCell ref="K1:L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0"/>
  <sheetViews>
    <sheetView topLeftCell="A920" workbookViewId="0">
      <selection activeCell="A862" sqref="A862:A941"/>
    </sheetView>
  </sheetViews>
  <sheetFormatPr defaultRowHeight="15.6" x14ac:dyDescent="0.3"/>
  <sheetData>
    <row r="1" spans="1:1" x14ac:dyDescent="0.3">
      <c r="A1" t="s">
        <v>0</v>
      </c>
    </row>
    <row r="2" spans="1:1" x14ac:dyDescent="0.3">
      <c r="A2" t="s">
        <v>229</v>
      </c>
    </row>
    <row r="4" spans="1:1" x14ac:dyDescent="0.3">
      <c r="A4" t="s">
        <v>1</v>
      </c>
    </row>
    <row r="6" spans="1:1" x14ac:dyDescent="0.3">
      <c r="A6" t="s">
        <v>2</v>
      </c>
    </row>
    <row r="7" spans="1:1" x14ac:dyDescent="0.3">
      <c r="A7" t="s">
        <v>3</v>
      </c>
    </row>
    <row r="9" spans="1:1" x14ac:dyDescent="0.3">
      <c r="A9" t="s">
        <v>4</v>
      </c>
    </row>
    <row r="11" spans="1:1" x14ac:dyDescent="0.3">
      <c r="A11" t="s">
        <v>5</v>
      </c>
    </row>
    <row r="13" spans="1:1" x14ac:dyDescent="0.3">
      <c r="A13" t="s">
        <v>6</v>
      </c>
    </row>
    <row r="15" spans="1:1" x14ac:dyDescent="0.3">
      <c r="A15" t="s">
        <v>7</v>
      </c>
    </row>
    <row r="17" spans="1:1" x14ac:dyDescent="0.3">
      <c r="A17" t="s">
        <v>8</v>
      </c>
    </row>
    <row r="19" spans="1:1" x14ac:dyDescent="0.3">
      <c r="A19" t="s">
        <v>9</v>
      </c>
    </row>
    <row r="20" spans="1:1" x14ac:dyDescent="0.3">
      <c r="A20" t="s">
        <v>10</v>
      </c>
    </row>
    <row r="22" spans="1:1" x14ac:dyDescent="0.3">
      <c r="A22" t="s">
        <v>11</v>
      </c>
    </row>
    <row r="24" spans="1:1" x14ac:dyDescent="0.3">
      <c r="A24" t="s">
        <v>12</v>
      </c>
    </row>
    <row r="26" spans="1:1" x14ac:dyDescent="0.3">
      <c r="A26" t="s">
        <v>13</v>
      </c>
    </row>
    <row r="27" spans="1:1" x14ac:dyDescent="0.3">
      <c r="A27" t="s">
        <v>14</v>
      </c>
    </row>
    <row r="29" spans="1:1" x14ac:dyDescent="0.3">
      <c r="A29" t="s">
        <v>15</v>
      </c>
    </row>
    <row r="30" spans="1:1" x14ac:dyDescent="0.3">
      <c r="A30" t="s">
        <v>16</v>
      </c>
    </row>
    <row r="32" spans="1:1" x14ac:dyDescent="0.3">
      <c r="A32" t="s">
        <v>17</v>
      </c>
    </row>
    <row r="34" spans="1:1" x14ac:dyDescent="0.3">
      <c r="A34" t="s">
        <v>18</v>
      </c>
    </row>
    <row r="36" spans="1:1" x14ac:dyDescent="0.3">
      <c r="A36" t="s">
        <v>518</v>
      </c>
    </row>
    <row r="37" spans="1:1" x14ac:dyDescent="0.3">
      <c r="A37" t="s">
        <v>519</v>
      </c>
    </row>
    <row r="41" spans="1:1" x14ac:dyDescent="0.3">
      <c r="A41" t="s">
        <v>230</v>
      </c>
    </row>
    <row r="43" spans="1:1" x14ac:dyDescent="0.3">
      <c r="A43" t="s">
        <v>231</v>
      </c>
    </row>
    <row r="47" spans="1:1" x14ac:dyDescent="0.3">
      <c r="A47" t="s">
        <v>232</v>
      </c>
    </row>
    <row r="51" spans="1:1" x14ac:dyDescent="0.3">
      <c r="A51" t="s">
        <v>19</v>
      </c>
    </row>
    <row r="52" spans="1:1" x14ac:dyDescent="0.3">
      <c r="A52" t="s">
        <v>20</v>
      </c>
    </row>
    <row r="53" spans="1:1" x14ac:dyDescent="0.3">
      <c r="A53" t="s">
        <v>21</v>
      </c>
    </row>
    <row r="54" spans="1:1" x14ac:dyDescent="0.3">
      <c r="A54" t="s">
        <v>22</v>
      </c>
    </row>
    <row r="56" spans="1:1" x14ac:dyDescent="0.3">
      <c r="A56" t="s">
        <v>233</v>
      </c>
    </row>
    <row r="57" spans="1:1" x14ac:dyDescent="0.3">
      <c r="A57" t="s">
        <v>23</v>
      </c>
    </row>
    <row r="59" spans="1:1" x14ac:dyDescent="0.3">
      <c r="A59" t="s">
        <v>24</v>
      </c>
    </row>
    <row r="61" spans="1:1" x14ac:dyDescent="0.3">
      <c r="A61" t="s">
        <v>25</v>
      </c>
    </row>
    <row r="63" spans="1:1" x14ac:dyDescent="0.3">
      <c r="A63" t="s">
        <v>234</v>
      </c>
    </row>
    <row r="65" spans="1:1" x14ac:dyDescent="0.3">
      <c r="A65" t="s">
        <v>235</v>
      </c>
    </row>
    <row r="66" spans="1:1" x14ac:dyDescent="0.3">
      <c r="A66" t="s">
        <v>26</v>
      </c>
    </row>
    <row r="68" spans="1:1" x14ac:dyDescent="0.3">
      <c r="A68" t="s">
        <v>27</v>
      </c>
    </row>
    <row r="69" spans="1:1" x14ac:dyDescent="0.3">
      <c r="A69" t="s">
        <v>28</v>
      </c>
    </row>
    <row r="71" spans="1:1" x14ac:dyDescent="0.3">
      <c r="A71" t="s">
        <v>29</v>
      </c>
    </row>
    <row r="73" spans="1:1" x14ac:dyDescent="0.3">
      <c r="A73" t="s">
        <v>30</v>
      </c>
    </row>
    <row r="75" spans="1:1" x14ac:dyDescent="0.3">
      <c r="A75" t="s">
        <v>31</v>
      </c>
    </row>
    <row r="77" spans="1:1" x14ac:dyDescent="0.3">
      <c r="A77" t="s">
        <v>32</v>
      </c>
    </row>
    <row r="79" spans="1:1" x14ac:dyDescent="0.3">
      <c r="A79" t="s">
        <v>33</v>
      </c>
    </row>
    <row r="80" spans="1:1" x14ac:dyDescent="0.3">
      <c r="A80" t="s">
        <v>34</v>
      </c>
    </row>
    <row r="82" spans="1:1" x14ac:dyDescent="0.3">
      <c r="A82" t="s">
        <v>35</v>
      </c>
    </row>
    <row r="84" spans="1:1" x14ac:dyDescent="0.3">
      <c r="A84" t="s">
        <v>36</v>
      </c>
    </row>
    <row r="85" spans="1:1" x14ac:dyDescent="0.3">
      <c r="A85" t="s">
        <v>37</v>
      </c>
    </row>
    <row r="87" spans="1:1" x14ac:dyDescent="0.3">
      <c r="A87" t="s">
        <v>38</v>
      </c>
    </row>
    <row r="89" spans="1:1" x14ac:dyDescent="0.3">
      <c r="A89" t="s">
        <v>39</v>
      </c>
    </row>
    <row r="91" spans="1:1" x14ac:dyDescent="0.3">
      <c r="A91" t="s">
        <v>40</v>
      </c>
    </row>
    <row r="92" spans="1:1" x14ac:dyDescent="0.3">
      <c r="A92" t="s">
        <v>41</v>
      </c>
    </row>
    <row r="94" spans="1:1" x14ac:dyDescent="0.3">
      <c r="A94" t="s">
        <v>42</v>
      </c>
    </row>
    <row r="95" spans="1:1" x14ac:dyDescent="0.3">
      <c r="A95" t="s">
        <v>43</v>
      </c>
    </row>
    <row r="97" spans="1:1" x14ac:dyDescent="0.3">
      <c r="A97" t="s">
        <v>44</v>
      </c>
    </row>
    <row r="99" spans="1:1" x14ac:dyDescent="0.3">
      <c r="A99" t="s">
        <v>45</v>
      </c>
    </row>
    <row r="100" spans="1:1" x14ac:dyDescent="0.3">
      <c r="A100" t="s">
        <v>46</v>
      </c>
    </row>
    <row r="102" spans="1:1" x14ac:dyDescent="0.3">
      <c r="A102" t="s">
        <v>47</v>
      </c>
    </row>
    <row r="104" spans="1:1" x14ac:dyDescent="0.3">
      <c r="A104" t="s">
        <v>48</v>
      </c>
    </row>
    <row r="106" spans="1:1" x14ac:dyDescent="0.3">
      <c r="A106" t="s">
        <v>49</v>
      </c>
    </row>
    <row r="108" spans="1:1" x14ac:dyDescent="0.3">
      <c r="A108" t="s">
        <v>50</v>
      </c>
    </row>
    <row r="110" spans="1:1" x14ac:dyDescent="0.3">
      <c r="A110" t="s">
        <v>51</v>
      </c>
    </row>
    <row r="111" spans="1:1" x14ac:dyDescent="0.3">
      <c r="A111" t="s">
        <v>52</v>
      </c>
    </row>
    <row r="113" spans="1:1" x14ac:dyDescent="0.3">
      <c r="A113" t="s">
        <v>53</v>
      </c>
    </row>
    <row r="115" spans="1:1" x14ac:dyDescent="0.3">
      <c r="A115" t="s">
        <v>54</v>
      </c>
    </row>
    <row r="117" spans="1:1" x14ac:dyDescent="0.3">
      <c r="A117" t="s">
        <v>55</v>
      </c>
    </row>
    <row r="119" spans="1:1" x14ac:dyDescent="0.3">
      <c r="A119" t="s">
        <v>56</v>
      </c>
    </row>
    <row r="121" spans="1:1" x14ac:dyDescent="0.3">
      <c r="A121" t="s">
        <v>57</v>
      </c>
    </row>
    <row r="122" spans="1:1" x14ac:dyDescent="0.3">
      <c r="A122" t="s">
        <v>58</v>
      </c>
    </row>
    <row r="124" spans="1:1" x14ac:dyDescent="0.3">
      <c r="A124" t="s">
        <v>59</v>
      </c>
    </row>
    <row r="125" spans="1:1" x14ac:dyDescent="0.3">
      <c r="A125" t="s">
        <v>60</v>
      </c>
    </row>
    <row r="127" spans="1:1" x14ac:dyDescent="0.3">
      <c r="A127" t="s">
        <v>61</v>
      </c>
    </row>
    <row r="128" spans="1:1" x14ac:dyDescent="0.3">
      <c r="A128" t="s">
        <v>62</v>
      </c>
    </row>
    <row r="130" spans="1:1" x14ac:dyDescent="0.3">
      <c r="A130" t="s">
        <v>63</v>
      </c>
    </row>
    <row r="132" spans="1:1" x14ac:dyDescent="0.3">
      <c r="A132" t="s">
        <v>64</v>
      </c>
    </row>
    <row r="134" spans="1:1" x14ac:dyDescent="0.3">
      <c r="A134" t="s">
        <v>65</v>
      </c>
    </row>
    <row r="136" spans="1:1" x14ac:dyDescent="0.3">
      <c r="A136" t="s">
        <v>66</v>
      </c>
    </row>
    <row r="138" spans="1:1" x14ac:dyDescent="0.3">
      <c r="A138" t="s">
        <v>67</v>
      </c>
    </row>
    <row r="140" spans="1:1" x14ac:dyDescent="0.3">
      <c r="A140" t="s">
        <v>68</v>
      </c>
    </row>
    <row r="141" spans="1:1" x14ac:dyDescent="0.3">
      <c r="A141" t="s">
        <v>69</v>
      </c>
    </row>
    <row r="143" spans="1:1" x14ac:dyDescent="0.3">
      <c r="A143" t="s">
        <v>70</v>
      </c>
    </row>
    <row r="144" spans="1:1" x14ac:dyDescent="0.3">
      <c r="A144" t="s">
        <v>71</v>
      </c>
    </row>
    <row r="146" spans="1:1" x14ac:dyDescent="0.3">
      <c r="A146" t="s">
        <v>72</v>
      </c>
    </row>
    <row r="147" spans="1:1" x14ac:dyDescent="0.3">
      <c r="A147" t="s">
        <v>73</v>
      </c>
    </row>
    <row r="149" spans="1:1" x14ac:dyDescent="0.3">
      <c r="A149" t="s">
        <v>74</v>
      </c>
    </row>
    <row r="151" spans="1:1" x14ac:dyDescent="0.3">
      <c r="A151" t="s">
        <v>75</v>
      </c>
    </row>
    <row r="153" spans="1:1" x14ac:dyDescent="0.3">
      <c r="A153" t="s">
        <v>76</v>
      </c>
    </row>
    <row r="154" spans="1:1" x14ac:dyDescent="0.3">
      <c r="A154" t="s">
        <v>77</v>
      </c>
    </row>
    <row r="156" spans="1:1" x14ac:dyDescent="0.3">
      <c r="A156" t="s">
        <v>78</v>
      </c>
    </row>
    <row r="157" spans="1:1" x14ac:dyDescent="0.3">
      <c r="A157" t="s">
        <v>79</v>
      </c>
    </row>
    <row r="159" spans="1:1" x14ac:dyDescent="0.3">
      <c r="A159" t="s">
        <v>80</v>
      </c>
    </row>
    <row r="160" spans="1:1" x14ac:dyDescent="0.3">
      <c r="A160" t="s">
        <v>81</v>
      </c>
    </row>
    <row r="162" spans="1:1" x14ac:dyDescent="0.3">
      <c r="A162" t="s">
        <v>82</v>
      </c>
    </row>
    <row r="163" spans="1:1" x14ac:dyDescent="0.3">
      <c r="A163" t="s">
        <v>83</v>
      </c>
    </row>
    <row r="165" spans="1:1" x14ac:dyDescent="0.3">
      <c r="A165" t="s">
        <v>84</v>
      </c>
    </row>
    <row r="166" spans="1:1" x14ac:dyDescent="0.3">
      <c r="A166" t="s">
        <v>85</v>
      </c>
    </row>
    <row r="168" spans="1:1" x14ac:dyDescent="0.3">
      <c r="A168" t="s">
        <v>86</v>
      </c>
    </row>
    <row r="169" spans="1:1" x14ac:dyDescent="0.3">
      <c r="A169" t="s">
        <v>87</v>
      </c>
    </row>
    <row r="171" spans="1:1" x14ac:dyDescent="0.3">
      <c r="A171" t="s">
        <v>236</v>
      </c>
    </row>
    <row r="172" spans="1:1" x14ac:dyDescent="0.3">
      <c r="A172" t="s">
        <v>159</v>
      </c>
    </row>
    <row r="174" spans="1:1" x14ac:dyDescent="0.3">
      <c r="A174" t="s">
        <v>237</v>
      </c>
    </row>
    <row r="176" spans="1:1" x14ac:dyDescent="0.3">
      <c r="A176" t="s">
        <v>238</v>
      </c>
    </row>
    <row r="178" spans="1:1" x14ac:dyDescent="0.3">
      <c r="A178" t="s">
        <v>239</v>
      </c>
    </row>
    <row r="180" spans="1:1" x14ac:dyDescent="0.3">
      <c r="A180" t="s">
        <v>240</v>
      </c>
    </row>
    <row r="182" spans="1:1" x14ac:dyDescent="0.3">
      <c r="A182" t="s">
        <v>241</v>
      </c>
    </row>
    <row r="184" spans="1:1" x14ac:dyDescent="0.3">
      <c r="A184" t="s">
        <v>242</v>
      </c>
    </row>
    <row r="186" spans="1:1" x14ac:dyDescent="0.3">
      <c r="A186" t="s">
        <v>243</v>
      </c>
    </row>
    <row r="187" spans="1:1" x14ac:dyDescent="0.3">
      <c r="A187" t="s">
        <v>160</v>
      </c>
    </row>
    <row r="189" spans="1:1" x14ac:dyDescent="0.3">
      <c r="A189" t="s">
        <v>244</v>
      </c>
    </row>
    <row r="190" spans="1:1" x14ac:dyDescent="0.3">
      <c r="A190" t="s">
        <v>161</v>
      </c>
    </row>
    <row r="192" spans="1:1" x14ac:dyDescent="0.3">
      <c r="A192" t="s">
        <v>245</v>
      </c>
    </row>
    <row r="194" spans="1:1" x14ac:dyDescent="0.3">
      <c r="A194" t="s">
        <v>246</v>
      </c>
    </row>
    <row r="196" spans="1:1" x14ac:dyDescent="0.3">
      <c r="A196" t="s">
        <v>247</v>
      </c>
    </row>
    <row r="197" spans="1:1" x14ac:dyDescent="0.3">
      <c r="A197" t="s">
        <v>162</v>
      </c>
    </row>
    <row r="199" spans="1:1" x14ac:dyDescent="0.3">
      <c r="A199" t="s">
        <v>248</v>
      </c>
    </row>
    <row r="201" spans="1:1" x14ac:dyDescent="0.3">
      <c r="A201" t="s">
        <v>249</v>
      </c>
    </row>
    <row r="203" spans="1:1" x14ac:dyDescent="0.3">
      <c r="A203" t="s">
        <v>250</v>
      </c>
    </row>
    <row r="204" spans="1:1" x14ac:dyDescent="0.3">
      <c r="A204" t="s">
        <v>251</v>
      </c>
    </row>
    <row r="206" spans="1:1" x14ac:dyDescent="0.3">
      <c r="A206" t="s">
        <v>252</v>
      </c>
    </row>
    <row r="208" spans="1:1" x14ac:dyDescent="0.3">
      <c r="A208" t="s">
        <v>253</v>
      </c>
    </row>
    <row r="210" spans="1:1" x14ac:dyDescent="0.3">
      <c r="A210" t="s">
        <v>254</v>
      </c>
    </row>
    <row r="212" spans="1:1" x14ac:dyDescent="0.3">
      <c r="A212" t="s">
        <v>255</v>
      </c>
    </row>
    <row r="214" spans="1:1" x14ac:dyDescent="0.3">
      <c r="A214" t="s">
        <v>256</v>
      </c>
    </row>
    <row r="215" spans="1:1" x14ac:dyDescent="0.3">
      <c r="A215" t="s">
        <v>257</v>
      </c>
    </row>
    <row r="217" spans="1:1" x14ac:dyDescent="0.3">
      <c r="A217" t="s">
        <v>258</v>
      </c>
    </row>
    <row r="218" spans="1:1" x14ac:dyDescent="0.3">
      <c r="A218" t="s">
        <v>259</v>
      </c>
    </row>
    <row r="220" spans="1:1" x14ac:dyDescent="0.3">
      <c r="A220" t="s">
        <v>260</v>
      </c>
    </row>
    <row r="221" spans="1:1" x14ac:dyDescent="0.3">
      <c r="A221" t="s">
        <v>163</v>
      </c>
    </row>
    <row r="223" spans="1:1" x14ac:dyDescent="0.3">
      <c r="A223" t="s">
        <v>261</v>
      </c>
    </row>
    <row r="224" spans="1:1" x14ac:dyDescent="0.3">
      <c r="A224" t="s">
        <v>262</v>
      </c>
    </row>
    <row r="226" spans="1:1" x14ac:dyDescent="0.3">
      <c r="A226" t="s">
        <v>263</v>
      </c>
    </row>
    <row r="227" spans="1:1" x14ac:dyDescent="0.3">
      <c r="A227" t="s">
        <v>164</v>
      </c>
    </row>
    <row r="229" spans="1:1" x14ac:dyDescent="0.3">
      <c r="A229" t="s">
        <v>264</v>
      </c>
    </row>
    <row r="231" spans="1:1" x14ac:dyDescent="0.3">
      <c r="A231" t="s">
        <v>265</v>
      </c>
    </row>
    <row r="232" spans="1:1" x14ac:dyDescent="0.3">
      <c r="A232" t="s">
        <v>165</v>
      </c>
    </row>
    <row r="234" spans="1:1" x14ac:dyDescent="0.3">
      <c r="A234" t="s">
        <v>266</v>
      </c>
    </row>
    <row r="236" spans="1:1" x14ac:dyDescent="0.3">
      <c r="A236" t="s">
        <v>267</v>
      </c>
    </row>
    <row r="238" spans="1:1" x14ac:dyDescent="0.3">
      <c r="A238" t="s">
        <v>268</v>
      </c>
    </row>
    <row r="240" spans="1:1" x14ac:dyDescent="0.3">
      <c r="A240" t="s">
        <v>269</v>
      </c>
    </row>
    <row r="242" spans="1:1" x14ac:dyDescent="0.3">
      <c r="A242" t="s">
        <v>270</v>
      </c>
    </row>
    <row r="244" spans="1:1" x14ac:dyDescent="0.3">
      <c r="A244" t="s">
        <v>271</v>
      </c>
    </row>
    <row r="245" spans="1:1" x14ac:dyDescent="0.3">
      <c r="A245" t="s">
        <v>166</v>
      </c>
    </row>
    <row r="247" spans="1:1" x14ac:dyDescent="0.3">
      <c r="A247" t="s">
        <v>272</v>
      </c>
    </row>
    <row r="248" spans="1:1" x14ac:dyDescent="0.3">
      <c r="A248" t="s">
        <v>167</v>
      </c>
    </row>
    <row r="250" spans="1:1" x14ac:dyDescent="0.3">
      <c r="A250" t="s">
        <v>273</v>
      </c>
    </row>
    <row r="252" spans="1:1" x14ac:dyDescent="0.3">
      <c r="A252" t="s">
        <v>274</v>
      </c>
    </row>
    <row r="254" spans="1:1" x14ac:dyDescent="0.3">
      <c r="A254" t="s">
        <v>275</v>
      </c>
    </row>
    <row r="255" spans="1:1" x14ac:dyDescent="0.3">
      <c r="A255" t="s">
        <v>168</v>
      </c>
    </row>
    <row r="257" spans="1:1" x14ac:dyDescent="0.3">
      <c r="A257" t="s">
        <v>276</v>
      </c>
    </row>
    <row r="259" spans="1:1" x14ac:dyDescent="0.3">
      <c r="A259" t="s">
        <v>277</v>
      </c>
    </row>
    <row r="260" spans="1:1" x14ac:dyDescent="0.3">
      <c r="A260" t="s">
        <v>278</v>
      </c>
    </row>
    <row r="262" spans="1:1" x14ac:dyDescent="0.3">
      <c r="A262" t="s">
        <v>279</v>
      </c>
    </row>
    <row r="264" spans="1:1" x14ac:dyDescent="0.3">
      <c r="A264" t="s">
        <v>280</v>
      </c>
    </row>
    <row r="265" spans="1:1" x14ac:dyDescent="0.3">
      <c r="A265" t="s">
        <v>169</v>
      </c>
    </row>
    <row r="267" spans="1:1" x14ac:dyDescent="0.3">
      <c r="A267" t="s">
        <v>281</v>
      </c>
    </row>
    <row r="269" spans="1:1" x14ac:dyDescent="0.3">
      <c r="A269" t="s">
        <v>282</v>
      </c>
    </row>
    <row r="271" spans="1:1" x14ac:dyDescent="0.3">
      <c r="A271" t="s">
        <v>283</v>
      </c>
    </row>
    <row r="272" spans="1:1" x14ac:dyDescent="0.3">
      <c r="A272" t="s">
        <v>170</v>
      </c>
    </row>
    <row r="274" spans="1:1" x14ac:dyDescent="0.3">
      <c r="A274" t="s">
        <v>284</v>
      </c>
    </row>
    <row r="275" spans="1:1" x14ac:dyDescent="0.3">
      <c r="A275" t="s">
        <v>171</v>
      </c>
    </row>
    <row r="277" spans="1:1" x14ac:dyDescent="0.3">
      <c r="A277" t="s">
        <v>285</v>
      </c>
    </row>
    <row r="278" spans="1:1" x14ac:dyDescent="0.3">
      <c r="A278" t="s">
        <v>172</v>
      </c>
    </row>
    <row r="280" spans="1:1" x14ac:dyDescent="0.3">
      <c r="A280" t="s">
        <v>286</v>
      </c>
    </row>
    <row r="282" spans="1:1" x14ac:dyDescent="0.3">
      <c r="A282" t="s">
        <v>287</v>
      </c>
    </row>
    <row r="283" spans="1:1" x14ac:dyDescent="0.3">
      <c r="A283" t="s">
        <v>173</v>
      </c>
    </row>
    <row r="285" spans="1:1" x14ac:dyDescent="0.3">
      <c r="A285" t="s">
        <v>288</v>
      </c>
    </row>
    <row r="286" spans="1:1" x14ac:dyDescent="0.3">
      <c r="A286" t="s">
        <v>174</v>
      </c>
    </row>
    <row r="288" spans="1:1" x14ac:dyDescent="0.3">
      <c r="A288" t="s">
        <v>289</v>
      </c>
    </row>
    <row r="289" spans="1:1" x14ac:dyDescent="0.3">
      <c r="A289" t="s">
        <v>290</v>
      </c>
    </row>
    <row r="291" spans="1:1" x14ac:dyDescent="0.3">
      <c r="A291" t="s">
        <v>291</v>
      </c>
    </row>
    <row r="292" spans="1:1" x14ac:dyDescent="0.3">
      <c r="A292" t="s">
        <v>175</v>
      </c>
    </row>
    <row r="294" spans="1:1" x14ac:dyDescent="0.3">
      <c r="A294" t="s">
        <v>292</v>
      </c>
    </row>
    <row r="296" spans="1:1" x14ac:dyDescent="0.3">
      <c r="A296" t="s">
        <v>293</v>
      </c>
    </row>
    <row r="297" spans="1:1" x14ac:dyDescent="0.3">
      <c r="A297" t="s">
        <v>176</v>
      </c>
    </row>
    <row r="299" spans="1:1" x14ac:dyDescent="0.3">
      <c r="A299" t="s">
        <v>294</v>
      </c>
    </row>
    <row r="301" spans="1:1" x14ac:dyDescent="0.3">
      <c r="A301" t="s">
        <v>295</v>
      </c>
    </row>
    <row r="303" spans="1:1" x14ac:dyDescent="0.3">
      <c r="A303" t="s">
        <v>296</v>
      </c>
    </row>
    <row r="305" spans="1:1" x14ac:dyDescent="0.3">
      <c r="A305" t="s">
        <v>297</v>
      </c>
    </row>
    <row r="307" spans="1:1" x14ac:dyDescent="0.3">
      <c r="A307" t="s">
        <v>298</v>
      </c>
    </row>
    <row r="308" spans="1:1" x14ac:dyDescent="0.3">
      <c r="A308" t="s">
        <v>177</v>
      </c>
    </row>
    <row r="310" spans="1:1" x14ac:dyDescent="0.3">
      <c r="A310" t="s">
        <v>299</v>
      </c>
    </row>
    <row r="312" spans="1:1" x14ac:dyDescent="0.3">
      <c r="A312" t="s">
        <v>300</v>
      </c>
    </row>
    <row r="314" spans="1:1" x14ac:dyDescent="0.3">
      <c r="A314" t="s">
        <v>301</v>
      </c>
    </row>
    <row r="316" spans="1:1" x14ac:dyDescent="0.3">
      <c r="A316" t="s">
        <v>302</v>
      </c>
    </row>
    <row r="318" spans="1:1" x14ac:dyDescent="0.3">
      <c r="A318" t="s">
        <v>303</v>
      </c>
    </row>
    <row r="320" spans="1:1" x14ac:dyDescent="0.3">
      <c r="A320" t="s">
        <v>304</v>
      </c>
    </row>
    <row r="321" spans="1:1" x14ac:dyDescent="0.3">
      <c r="A321" t="s">
        <v>305</v>
      </c>
    </row>
    <row r="323" spans="1:1" x14ac:dyDescent="0.3">
      <c r="A323" t="s">
        <v>306</v>
      </c>
    </row>
    <row r="324" spans="1:1" x14ac:dyDescent="0.3">
      <c r="A324" t="s">
        <v>178</v>
      </c>
    </row>
    <row r="326" spans="1:1" x14ac:dyDescent="0.3">
      <c r="A326" t="s">
        <v>307</v>
      </c>
    </row>
    <row r="327" spans="1:1" x14ac:dyDescent="0.3">
      <c r="A327" t="s">
        <v>179</v>
      </c>
    </row>
    <row r="329" spans="1:1" x14ac:dyDescent="0.3">
      <c r="A329" t="s">
        <v>308</v>
      </c>
    </row>
    <row r="330" spans="1:1" x14ac:dyDescent="0.3">
      <c r="A330" t="s">
        <v>309</v>
      </c>
    </row>
    <row r="332" spans="1:1" x14ac:dyDescent="0.3">
      <c r="A332" t="s">
        <v>310</v>
      </c>
    </row>
    <row r="334" spans="1:1" x14ac:dyDescent="0.3">
      <c r="A334" t="s">
        <v>311</v>
      </c>
    </row>
    <row r="336" spans="1:1" x14ac:dyDescent="0.3">
      <c r="A336" t="s">
        <v>312</v>
      </c>
    </row>
    <row r="338" spans="1:1" x14ac:dyDescent="0.3">
      <c r="A338" t="s">
        <v>313</v>
      </c>
    </row>
    <row r="339" spans="1:1" x14ac:dyDescent="0.3">
      <c r="A339" t="s">
        <v>314</v>
      </c>
    </row>
    <row r="341" spans="1:1" x14ac:dyDescent="0.3">
      <c r="A341" t="s">
        <v>315</v>
      </c>
    </row>
    <row r="343" spans="1:1" x14ac:dyDescent="0.3">
      <c r="A343" t="s">
        <v>316</v>
      </c>
    </row>
    <row r="344" spans="1:1" x14ac:dyDescent="0.3">
      <c r="A344" t="s">
        <v>180</v>
      </c>
    </row>
    <row r="346" spans="1:1" x14ac:dyDescent="0.3">
      <c r="A346" t="s">
        <v>317</v>
      </c>
    </row>
    <row r="348" spans="1:1" x14ac:dyDescent="0.3">
      <c r="A348" t="s">
        <v>318</v>
      </c>
    </row>
    <row r="349" spans="1:1" x14ac:dyDescent="0.3">
      <c r="A349" t="s">
        <v>181</v>
      </c>
    </row>
    <row r="351" spans="1:1" x14ac:dyDescent="0.3">
      <c r="A351" t="s">
        <v>319</v>
      </c>
    </row>
    <row r="353" spans="1:1" x14ac:dyDescent="0.3">
      <c r="A353" t="s">
        <v>320</v>
      </c>
    </row>
    <row r="355" spans="1:1" x14ac:dyDescent="0.3">
      <c r="A355" t="s">
        <v>321</v>
      </c>
    </row>
    <row r="356" spans="1:1" x14ac:dyDescent="0.3">
      <c r="A356" t="s">
        <v>322</v>
      </c>
    </row>
    <row r="358" spans="1:1" x14ac:dyDescent="0.3">
      <c r="A358" t="s">
        <v>323</v>
      </c>
    </row>
    <row r="359" spans="1:1" x14ac:dyDescent="0.3">
      <c r="A359" t="s">
        <v>182</v>
      </c>
    </row>
    <row r="361" spans="1:1" x14ac:dyDescent="0.3">
      <c r="A361" t="s">
        <v>324</v>
      </c>
    </row>
    <row r="363" spans="1:1" x14ac:dyDescent="0.3">
      <c r="A363" t="s">
        <v>325</v>
      </c>
    </row>
    <row r="365" spans="1:1" x14ac:dyDescent="0.3">
      <c r="A365" t="s">
        <v>326</v>
      </c>
    </row>
    <row r="367" spans="1:1" x14ac:dyDescent="0.3">
      <c r="A367" t="s">
        <v>327</v>
      </c>
    </row>
    <row r="369" spans="1:1" x14ac:dyDescent="0.3">
      <c r="A369" t="s">
        <v>328</v>
      </c>
    </row>
    <row r="371" spans="1:1" x14ac:dyDescent="0.3">
      <c r="A371" t="s">
        <v>329</v>
      </c>
    </row>
    <row r="373" spans="1:1" x14ac:dyDescent="0.3">
      <c r="A373" t="s">
        <v>330</v>
      </c>
    </row>
    <row r="374" spans="1:1" x14ac:dyDescent="0.3">
      <c r="A374" t="s">
        <v>331</v>
      </c>
    </row>
    <row r="376" spans="1:1" x14ac:dyDescent="0.3">
      <c r="A376" t="s">
        <v>332</v>
      </c>
    </row>
    <row r="377" spans="1:1" x14ac:dyDescent="0.3">
      <c r="A377" t="s">
        <v>183</v>
      </c>
    </row>
    <row r="379" spans="1:1" x14ac:dyDescent="0.3">
      <c r="A379" t="s">
        <v>333</v>
      </c>
    </row>
    <row r="380" spans="1:1" x14ac:dyDescent="0.3">
      <c r="A380" t="s">
        <v>184</v>
      </c>
    </row>
    <row r="382" spans="1:1" x14ac:dyDescent="0.3">
      <c r="A382" t="s">
        <v>334</v>
      </c>
    </row>
    <row r="384" spans="1:1" x14ac:dyDescent="0.3">
      <c r="A384" t="s">
        <v>335</v>
      </c>
    </row>
    <row r="386" spans="1:1" x14ac:dyDescent="0.3">
      <c r="A386" t="s">
        <v>336</v>
      </c>
    </row>
    <row r="387" spans="1:1" x14ac:dyDescent="0.3">
      <c r="A387" t="s">
        <v>185</v>
      </c>
    </row>
    <row r="389" spans="1:1" x14ac:dyDescent="0.3">
      <c r="A389" t="s">
        <v>337</v>
      </c>
    </row>
    <row r="390" spans="1:1" x14ac:dyDescent="0.3">
      <c r="A390" t="s">
        <v>186</v>
      </c>
    </row>
    <row r="392" spans="1:1" x14ac:dyDescent="0.3">
      <c r="A392" t="s">
        <v>338</v>
      </c>
    </row>
    <row r="394" spans="1:1" x14ac:dyDescent="0.3">
      <c r="A394" t="s">
        <v>339</v>
      </c>
    </row>
    <row r="395" spans="1:1" x14ac:dyDescent="0.3">
      <c r="A395" t="s">
        <v>340</v>
      </c>
    </row>
    <row r="397" spans="1:1" x14ac:dyDescent="0.3">
      <c r="A397" t="s">
        <v>341</v>
      </c>
    </row>
    <row r="399" spans="1:1" x14ac:dyDescent="0.3">
      <c r="A399" t="s">
        <v>342</v>
      </c>
    </row>
    <row r="401" spans="1:1" x14ac:dyDescent="0.3">
      <c r="A401" t="s">
        <v>343</v>
      </c>
    </row>
    <row r="403" spans="1:1" x14ac:dyDescent="0.3">
      <c r="A403" t="s">
        <v>344</v>
      </c>
    </row>
    <row r="405" spans="1:1" x14ac:dyDescent="0.3">
      <c r="A405" t="s">
        <v>345</v>
      </c>
    </row>
    <row r="407" spans="1:1" x14ac:dyDescent="0.3">
      <c r="A407" t="s">
        <v>346</v>
      </c>
    </row>
    <row r="408" spans="1:1" x14ac:dyDescent="0.3">
      <c r="A408" t="s">
        <v>347</v>
      </c>
    </row>
    <row r="410" spans="1:1" x14ac:dyDescent="0.3">
      <c r="A410" t="s">
        <v>348</v>
      </c>
    </row>
    <row r="412" spans="1:1" x14ac:dyDescent="0.3">
      <c r="A412" t="s">
        <v>349</v>
      </c>
    </row>
    <row r="414" spans="1:1" x14ac:dyDescent="0.3">
      <c r="A414" t="s">
        <v>350</v>
      </c>
    </row>
    <row r="416" spans="1:1" x14ac:dyDescent="0.3">
      <c r="A416" t="s">
        <v>351</v>
      </c>
    </row>
    <row r="417" spans="1:1" x14ac:dyDescent="0.3">
      <c r="A417" t="s">
        <v>352</v>
      </c>
    </row>
    <row r="419" spans="1:1" x14ac:dyDescent="0.3">
      <c r="A419" t="s">
        <v>353</v>
      </c>
    </row>
    <row r="421" spans="1:1" x14ac:dyDescent="0.3">
      <c r="A421" t="s">
        <v>354</v>
      </c>
    </row>
    <row r="422" spans="1:1" x14ac:dyDescent="0.3">
      <c r="A422" t="s">
        <v>187</v>
      </c>
    </row>
    <row r="424" spans="1:1" x14ac:dyDescent="0.3">
      <c r="A424" t="s">
        <v>355</v>
      </c>
    </row>
    <row r="426" spans="1:1" x14ac:dyDescent="0.3">
      <c r="A426" t="s">
        <v>356</v>
      </c>
    </row>
    <row r="428" spans="1:1" x14ac:dyDescent="0.3">
      <c r="A428" t="s">
        <v>357</v>
      </c>
    </row>
    <row r="430" spans="1:1" x14ac:dyDescent="0.3">
      <c r="A430" t="s">
        <v>358</v>
      </c>
    </row>
    <row r="431" spans="1:1" x14ac:dyDescent="0.3">
      <c r="A431" t="s">
        <v>359</v>
      </c>
    </row>
    <row r="433" spans="1:1" x14ac:dyDescent="0.3">
      <c r="A433" t="s">
        <v>360</v>
      </c>
    </row>
    <row r="435" spans="1:1" x14ac:dyDescent="0.3">
      <c r="A435" t="s">
        <v>361</v>
      </c>
    </row>
    <row r="436" spans="1:1" x14ac:dyDescent="0.3">
      <c r="A436" t="s">
        <v>188</v>
      </c>
    </row>
    <row r="438" spans="1:1" x14ac:dyDescent="0.3">
      <c r="A438" t="s">
        <v>362</v>
      </c>
    </row>
    <row r="439" spans="1:1" x14ac:dyDescent="0.3">
      <c r="A439" t="s">
        <v>189</v>
      </c>
    </row>
    <row r="441" spans="1:1" x14ac:dyDescent="0.3">
      <c r="A441" t="s">
        <v>363</v>
      </c>
    </row>
    <row r="442" spans="1:1" x14ac:dyDescent="0.3">
      <c r="A442" t="s">
        <v>190</v>
      </c>
    </row>
    <row r="444" spans="1:1" x14ac:dyDescent="0.3">
      <c r="A444" t="s">
        <v>364</v>
      </c>
    </row>
    <row r="445" spans="1:1" x14ac:dyDescent="0.3">
      <c r="A445" t="s">
        <v>191</v>
      </c>
    </row>
    <row r="447" spans="1:1" x14ac:dyDescent="0.3">
      <c r="A447" t="s">
        <v>365</v>
      </c>
    </row>
    <row r="448" spans="1:1" x14ac:dyDescent="0.3">
      <c r="A448" t="s">
        <v>192</v>
      </c>
    </row>
    <row r="450" spans="1:1" x14ac:dyDescent="0.3">
      <c r="A450" t="s">
        <v>366</v>
      </c>
    </row>
    <row r="452" spans="1:1" x14ac:dyDescent="0.3">
      <c r="A452" t="s">
        <v>367</v>
      </c>
    </row>
    <row r="453" spans="1:1" x14ac:dyDescent="0.3">
      <c r="A453" t="s">
        <v>193</v>
      </c>
    </row>
    <row r="455" spans="1:1" x14ac:dyDescent="0.3">
      <c r="A455" t="s">
        <v>368</v>
      </c>
    </row>
    <row r="457" spans="1:1" x14ac:dyDescent="0.3">
      <c r="A457" t="s">
        <v>369</v>
      </c>
    </row>
    <row r="458" spans="1:1" x14ac:dyDescent="0.3">
      <c r="A458" t="s">
        <v>194</v>
      </c>
    </row>
    <row r="460" spans="1:1" x14ac:dyDescent="0.3">
      <c r="A460" t="s">
        <v>370</v>
      </c>
    </row>
    <row r="462" spans="1:1" x14ac:dyDescent="0.3">
      <c r="A462" t="s">
        <v>371</v>
      </c>
    </row>
    <row r="464" spans="1:1" x14ac:dyDescent="0.3">
      <c r="A464" t="s">
        <v>372</v>
      </c>
    </row>
    <row r="465" spans="1:1" x14ac:dyDescent="0.3">
      <c r="A465" t="s">
        <v>195</v>
      </c>
    </row>
    <row r="467" spans="1:1" x14ac:dyDescent="0.3">
      <c r="A467" t="s">
        <v>373</v>
      </c>
    </row>
    <row r="469" spans="1:1" x14ac:dyDescent="0.3">
      <c r="A469" t="s">
        <v>374</v>
      </c>
    </row>
    <row r="470" spans="1:1" x14ac:dyDescent="0.3">
      <c r="A470" t="s">
        <v>375</v>
      </c>
    </row>
    <row r="472" spans="1:1" x14ac:dyDescent="0.3">
      <c r="A472" t="s">
        <v>376</v>
      </c>
    </row>
    <row r="474" spans="1:1" x14ac:dyDescent="0.3">
      <c r="A474" t="s">
        <v>377</v>
      </c>
    </row>
    <row r="475" spans="1:1" x14ac:dyDescent="0.3">
      <c r="A475" t="s">
        <v>196</v>
      </c>
    </row>
    <row r="477" spans="1:1" x14ac:dyDescent="0.3">
      <c r="A477" t="s">
        <v>378</v>
      </c>
    </row>
    <row r="478" spans="1:1" x14ac:dyDescent="0.3">
      <c r="A478" t="s">
        <v>379</v>
      </c>
    </row>
    <row r="480" spans="1:1" x14ac:dyDescent="0.3">
      <c r="A480" t="s">
        <v>380</v>
      </c>
    </row>
    <row r="483" spans="1:1" x14ac:dyDescent="0.3">
      <c r="A483" t="s">
        <v>381</v>
      </c>
    </row>
    <row r="484" spans="1:1" x14ac:dyDescent="0.3">
      <c r="A484" t="s">
        <v>382</v>
      </c>
    </row>
    <row r="486" spans="1:1" x14ac:dyDescent="0.3">
      <c r="A486" t="s">
        <v>383</v>
      </c>
    </row>
    <row r="487" spans="1:1" x14ac:dyDescent="0.3">
      <c r="A487" t="s">
        <v>197</v>
      </c>
    </row>
    <row r="489" spans="1:1" x14ac:dyDescent="0.3">
      <c r="A489" t="s">
        <v>384</v>
      </c>
    </row>
    <row r="490" spans="1:1" x14ac:dyDescent="0.3">
      <c r="A490" t="s">
        <v>198</v>
      </c>
    </row>
    <row r="492" spans="1:1" x14ac:dyDescent="0.3">
      <c r="A492" t="s">
        <v>385</v>
      </c>
    </row>
    <row r="493" spans="1:1" x14ac:dyDescent="0.3">
      <c r="A493" t="s">
        <v>199</v>
      </c>
    </row>
    <row r="495" spans="1:1" x14ac:dyDescent="0.3">
      <c r="A495" t="s">
        <v>386</v>
      </c>
    </row>
    <row r="497" spans="1:1" x14ac:dyDescent="0.3">
      <c r="A497" t="s">
        <v>387</v>
      </c>
    </row>
    <row r="499" spans="1:1" x14ac:dyDescent="0.3">
      <c r="A499" t="s">
        <v>388</v>
      </c>
    </row>
    <row r="500" spans="1:1" x14ac:dyDescent="0.3">
      <c r="A500" t="s">
        <v>200</v>
      </c>
    </row>
    <row r="502" spans="1:1" x14ac:dyDescent="0.3">
      <c r="A502" t="s">
        <v>389</v>
      </c>
    </row>
    <row r="503" spans="1:1" x14ac:dyDescent="0.3">
      <c r="A503" t="s">
        <v>201</v>
      </c>
    </row>
    <row r="505" spans="1:1" x14ac:dyDescent="0.3">
      <c r="A505" t="s">
        <v>390</v>
      </c>
    </row>
    <row r="507" spans="1:1" x14ac:dyDescent="0.3">
      <c r="A507" t="s">
        <v>391</v>
      </c>
    </row>
    <row r="509" spans="1:1" x14ac:dyDescent="0.3">
      <c r="A509" t="s">
        <v>392</v>
      </c>
    </row>
    <row r="511" spans="1:1" x14ac:dyDescent="0.3">
      <c r="A511" t="s">
        <v>393</v>
      </c>
    </row>
    <row r="513" spans="1:1" x14ac:dyDescent="0.3">
      <c r="A513" t="s">
        <v>394</v>
      </c>
    </row>
    <row r="514" spans="1:1" x14ac:dyDescent="0.3">
      <c r="A514" t="s">
        <v>202</v>
      </c>
    </row>
    <row r="516" spans="1:1" x14ac:dyDescent="0.3">
      <c r="A516" t="s">
        <v>395</v>
      </c>
    </row>
    <row r="518" spans="1:1" x14ac:dyDescent="0.3">
      <c r="A518" t="s">
        <v>396</v>
      </c>
    </row>
    <row r="520" spans="1:1" x14ac:dyDescent="0.3">
      <c r="A520" t="s">
        <v>397</v>
      </c>
    </row>
    <row r="522" spans="1:1" x14ac:dyDescent="0.3">
      <c r="A522" t="s">
        <v>398</v>
      </c>
    </row>
    <row r="524" spans="1:1" x14ac:dyDescent="0.3">
      <c r="A524" t="s">
        <v>399</v>
      </c>
    </row>
    <row r="526" spans="1:1" x14ac:dyDescent="0.3">
      <c r="A526" t="s">
        <v>400</v>
      </c>
    </row>
    <row r="527" spans="1:1" x14ac:dyDescent="0.3">
      <c r="A527" t="s">
        <v>203</v>
      </c>
    </row>
    <row r="529" spans="1:1" x14ac:dyDescent="0.3">
      <c r="A529" t="s">
        <v>401</v>
      </c>
    </row>
    <row r="530" spans="1:1" x14ac:dyDescent="0.3">
      <c r="A530" t="s">
        <v>402</v>
      </c>
    </row>
    <row r="532" spans="1:1" x14ac:dyDescent="0.3">
      <c r="A532" t="s">
        <v>403</v>
      </c>
    </row>
    <row r="534" spans="1:1" x14ac:dyDescent="0.3">
      <c r="A534" t="s">
        <v>404</v>
      </c>
    </row>
    <row r="535" spans="1:1" x14ac:dyDescent="0.3">
      <c r="A535" t="s">
        <v>405</v>
      </c>
    </row>
    <row r="537" spans="1:1" x14ac:dyDescent="0.3">
      <c r="A537" t="s">
        <v>406</v>
      </c>
    </row>
    <row r="538" spans="1:1" x14ac:dyDescent="0.3">
      <c r="A538" t="s">
        <v>204</v>
      </c>
    </row>
    <row r="540" spans="1:1" x14ac:dyDescent="0.3">
      <c r="A540" t="s">
        <v>407</v>
      </c>
    </row>
    <row r="542" spans="1:1" x14ac:dyDescent="0.3">
      <c r="A542" t="s">
        <v>408</v>
      </c>
    </row>
    <row r="543" spans="1:1" x14ac:dyDescent="0.3">
      <c r="A543" t="s">
        <v>205</v>
      </c>
    </row>
    <row r="545" spans="1:1" x14ac:dyDescent="0.3">
      <c r="A545" t="s">
        <v>409</v>
      </c>
    </row>
    <row r="546" spans="1:1" x14ac:dyDescent="0.3">
      <c r="A546" t="s">
        <v>206</v>
      </c>
    </row>
    <row r="548" spans="1:1" x14ac:dyDescent="0.3">
      <c r="A548" t="s">
        <v>410</v>
      </c>
    </row>
    <row r="550" spans="1:1" x14ac:dyDescent="0.3">
      <c r="A550" t="s">
        <v>411</v>
      </c>
    </row>
    <row r="552" spans="1:1" x14ac:dyDescent="0.3">
      <c r="A552" t="s">
        <v>412</v>
      </c>
    </row>
    <row r="554" spans="1:1" x14ac:dyDescent="0.3">
      <c r="A554" t="s">
        <v>413</v>
      </c>
    </row>
    <row r="556" spans="1:1" x14ac:dyDescent="0.3">
      <c r="A556" t="s">
        <v>414</v>
      </c>
    </row>
    <row r="558" spans="1:1" x14ac:dyDescent="0.3">
      <c r="A558" t="s">
        <v>415</v>
      </c>
    </row>
    <row r="560" spans="1:1" x14ac:dyDescent="0.3">
      <c r="A560" t="s">
        <v>416</v>
      </c>
    </row>
    <row r="562" spans="1:1" x14ac:dyDescent="0.3">
      <c r="A562" t="s">
        <v>417</v>
      </c>
    </row>
    <row r="564" spans="1:1" x14ac:dyDescent="0.3">
      <c r="A564" t="s">
        <v>418</v>
      </c>
    </row>
    <row r="566" spans="1:1" x14ac:dyDescent="0.3">
      <c r="A566" t="s">
        <v>419</v>
      </c>
    </row>
    <row r="567" spans="1:1" x14ac:dyDescent="0.3">
      <c r="A567" t="s">
        <v>207</v>
      </c>
    </row>
    <row r="569" spans="1:1" x14ac:dyDescent="0.3">
      <c r="A569" t="s">
        <v>420</v>
      </c>
    </row>
    <row r="571" spans="1:1" x14ac:dyDescent="0.3">
      <c r="A571" t="s">
        <v>421</v>
      </c>
    </row>
    <row r="572" spans="1:1" x14ac:dyDescent="0.3">
      <c r="A572" t="s">
        <v>208</v>
      </c>
    </row>
    <row r="574" spans="1:1" x14ac:dyDescent="0.3">
      <c r="A574" t="s">
        <v>422</v>
      </c>
    </row>
    <row r="575" spans="1:1" x14ac:dyDescent="0.3">
      <c r="A575" t="s">
        <v>209</v>
      </c>
    </row>
    <row r="577" spans="1:1" x14ac:dyDescent="0.3">
      <c r="A577" t="s">
        <v>423</v>
      </c>
    </row>
    <row r="578" spans="1:1" x14ac:dyDescent="0.3">
      <c r="A578" t="s">
        <v>210</v>
      </c>
    </row>
    <row r="580" spans="1:1" x14ac:dyDescent="0.3">
      <c r="A580" t="s">
        <v>424</v>
      </c>
    </row>
    <row r="582" spans="1:1" x14ac:dyDescent="0.3">
      <c r="A582" t="s">
        <v>425</v>
      </c>
    </row>
    <row r="584" spans="1:1" x14ac:dyDescent="0.3">
      <c r="A584" t="s">
        <v>426</v>
      </c>
    </row>
    <row r="586" spans="1:1" x14ac:dyDescent="0.3">
      <c r="A586" t="s">
        <v>427</v>
      </c>
    </row>
    <row r="588" spans="1:1" x14ac:dyDescent="0.3">
      <c r="A588" t="s">
        <v>428</v>
      </c>
    </row>
    <row r="590" spans="1:1" x14ac:dyDescent="0.3">
      <c r="A590" t="s">
        <v>429</v>
      </c>
    </row>
    <row r="592" spans="1:1" x14ac:dyDescent="0.3">
      <c r="A592" t="s">
        <v>430</v>
      </c>
    </row>
    <row r="593" spans="1:1" x14ac:dyDescent="0.3">
      <c r="A593" t="s">
        <v>211</v>
      </c>
    </row>
    <row r="595" spans="1:1" x14ac:dyDescent="0.3">
      <c r="A595" t="s">
        <v>431</v>
      </c>
    </row>
    <row r="597" spans="1:1" x14ac:dyDescent="0.3">
      <c r="A597" t="s">
        <v>432</v>
      </c>
    </row>
    <row r="599" spans="1:1" x14ac:dyDescent="0.3">
      <c r="A599" t="s">
        <v>433</v>
      </c>
    </row>
    <row r="600" spans="1:1" x14ac:dyDescent="0.3">
      <c r="A600" t="s">
        <v>212</v>
      </c>
    </row>
    <row r="602" spans="1:1" x14ac:dyDescent="0.3">
      <c r="A602" t="s">
        <v>434</v>
      </c>
    </row>
    <row r="604" spans="1:1" x14ac:dyDescent="0.3">
      <c r="A604" t="s">
        <v>435</v>
      </c>
    </row>
    <row r="605" spans="1:1" x14ac:dyDescent="0.3">
      <c r="A605" t="s">
        <v>436</v>
      </c>
    </row>
    <row r="607" spans="1:1" x14ac:dyDescent="0.3">
      <c r="A607" t="s">
        <v>437</v>
      </c>
    </row>
    <row r="609" spans="1:1" x14ac:dyDescent="0.3">
      <c r="A609" t="s">
        <v>438</v>
      </c>
    </row>
    <row r="610" spans="1:1" x14ac:dyDescent="0.3">
      <c r="A610" t="s">
        <v>439</v>
      </c>
    </row>
    <row r="612" spans="1:1" x14ac:dyDescent="0.3">
      <c r="A612" t="s">
        <v>440</v>
      </c>
    </row>
    <row r="613" spans="1:1" x14ac:dyDescent="0.3">
      <c r="A613" t="s">
        <v>213</v>
      </c>
    </row>
    <row r="615" spans="1:1" x14ac:dyDescent="0.3">
      <c r="A615" t="s">
        <v>441</v>
      </c>
    </row>
    <row r="617" spans="1:1" x14ac:dyDescent="0.3">
      <c r="A617" t="s">
        <v>442</v>
      </c>
    </row>
    <row r="619" spans="1:1" x14ac:dyDescent="0.3">
      <c r="A619" t="s">
        <v>443</v>
      </c>
    </row>
    <row r="621" spans="1:1" x14ac:dyDescent="0.3">
      <c r="A621" t="s">
        <v>444</v>
      </c>
    </row>
    <row r="623" spans="1:1" x14ac:dyDescent="0.3">
      <c r="A623" t="s">
        <v>445</v>
      </c>
    </row>
    <row r="625" spans="1:1" x14ac:dyDescent="0.3">
      <c r="A625" t="s">
        <v>446</v>
      </c>
    </row>
    <row r="627" spans="1:1" x14ac:dyDescent="0.3">
      <c r="A627" t="s">
        <v>447</v>
      </c>
    </row>
    <row r="629" spans="1:1" x14ac:dyDescent="0.3">
      <c r="A629" t="s">
        <v>448</v>
      </c>
    </row>
    <row r="630" spans="1:1" x14ac:dyDescent="0.3">
      <c r="A630" t="s">
        <v>214</v>
      </c>
    </row>
    <row r="632" spans="1:1" x14ac:dyDescent="0.3">
      <c r="A632" t="s">
        <v>449</v>
      </c>
    </row>
    <row r="634" spans="1:1" x14ac:dyDescent="0.3">
      <c r="A634" t="s">
        <v>450</v>
      </c>
    </row>
    <row r="636" spans="1:1" x14ac:dyDescent="0.3">
      <c r="A636" t="s">
        <v>451</v>
      </c>
    </row>
    <row r="638" spans="1:1" x14ac:dyDescent="0.3">
      <c r="A638" t="s">
        <v>452</v>
      </c>
    </row>
    <row r="640" spans="1:1" x14ac:dyDescent="0.3">
      <c r="A640" t="s">
        <v>453</v>
      </c>
    </row>
    <row r="642" spans="1:1" x14ac:dyDescent="0.3">
      <c r="A642" t="s">
        <v>454</v>
      </c>
    </row>
    <row r="644" spans="1:1" x14ac:dyDescent="0.3">
      <c r="A644" t="s">
        <v>455</v>
      </c>
    </row>
    <row r="645" spans="1:1" x14ac:dyDescent="0.3">
      <c r="A645" t="s">
        <v>215</v>
      </c>
    </row>
    <row r="647" spans="1:1" x14ac:dyDescent="0.3">
      <c r="A647" t="s">
        <v>456</v>
      </c>
    </row>
    <row r="648" spans="1:1" x14ac:dyDescent="0.3">
      <c r="A648" t="s">
        <v>216</v>
      </c>
    </row>
    <row r="650" spans="1:1" x14ac:dyDescent="0.3">
      <c r="A650" t="s">
        <v>457</v>
      </c>
    </row>
    <row r="651" spans="1:1" x14ac:dyDescent="0.3">
      <c r="A651" t="s">
        <v>458</v>
      </c>
    </row>
    <row r="653" spans="1:1" x14ac:dyDescent="0.3">
      <c r="A653" t="s">
        <v>459</v>
      </c>
    </row>
    <row r="654" spans="1:1" x14ac:dyDescent="0.3">
      <c r="A654" t="s">
        <v>217</v>
      </c>
    </row>
    <row r="656" spans="1:1" x14ac:dyDescent="0.3">
      <c r="A656" t="s">
        <v>460</v>
      </c>
    </row>
    <row r="658" spans="1:1" x14ac:dyDescent="0.3">
      <c r="A658" t="s">
        <v>461</v>
      </c>
    </row>
    <row r="660" spans="1:1" x14ac:dyDescent="0.3">
      <c r="A660" t="s">
        <v>462</v>
      </c>
    </row>
    <row r="661" spans="1:1" x14ac:dyDescent="0.3">
      <c r="A661" t="s">
        <v>218</v>
      </c>
    </row>
    <row r="663" spans="1:1" x14ac:dyDescent="0.3">
      <c r="A663" t="s">
        <v>463</v>
      </c>
    </row>
    <row r="665" spans="1:1" x14ac:dyDescent="0.3">
      <c r="A665" t="s">
        <v>464</v>
      </c>
    </row>
    <row r="666" spans="1:1" x14ac:dyDescent="0.3">
      <c r="A666" t="s">
        <v>219</v>
      </c>
    </row>
    <row r="668" spans="1:1" x14ac:dyDescent="0.3">
      <c r="A668" t="s">
        <v>465</v>
      </c>
    </row>
    <row r="670" spans="1:1" x14ac:dyDescent="0.3">
      <c r="A670" t="s">
        <v>466</v>
      </c>
    </row>
    <row r="672" spans="1:1" x14ac:dyDescent="0.3">
      <c r="A672" t="s">
        <v>467</v>
      </c>
    </row>
    <row r="674" spans="1:1" x14ac:dyDescent="0.3">
      <c r="A674" t="s">
        <v>468</v>
      </c>
    </row>
    <row r="676" spans="1:1" x14ac:dyDescent="0.3">
      <c r="A676" t="s">
        <v>469</v>
      </c>
    </row>
    <row r="678" spans="1:1" x14ac:dyDescent="0.3">
      <c r="A678" t="s">
        <v>470</v>
      </c>
    </row>
    <row r="679" spans="1:1" x14ac:dyDescent="0.3">
      <c r="A679" t="s">
        <v>220</v>
      </c>
    </row>
    <row r="681" spans="1:1" x14ac:dyDescent="0.3">
      <c r="A681" t="s">
        <v>471</v>
      </c>
    </row>
    <row r="683" spans="1:1" x14ac:dyDescent="0.3">
      <c r="A683" t="s">
        <v>472</v>
      </c>
    </row>
    <row r="685" spans="1:1" x14ac:dyDescent="0.3">
      <c r="A685" t="s">
        <v>473</v>
      </c>
    </row>
    <row r="686" spans="1:1" x14ac:dyDescent="0.3">
      <c r="A686" t="s">
        <v>221</v>
      </c>
    </row>
    <row r="688" spans="1:1" x14ac:dyDescent="0.3">
      <c r="A688" t="s">
        <v>474</v>
      </c>
    </row>
    <row r="690" spans="1:1" x14ac:dyDescent="0.3">
      <c r="A690" t="s">
        <v>475</v>
      </c>
    </row>
    <row r="691" spans="1:1" x14ac:dyDescent="0.3">
      <c r="A691" t="s">
        <v>222</v>
      </c>
    </row>
    <row r="693" spans="1:1" x14ac:dyDescent="0.3">
      <c r="A693" t="s">
        <v>476</v>
      </c>
    </row>
    <row r="695" spans="1:1" x14ac:dyDescent="0.3">
      <c r="A695" t="s">
        <v>477</v>
      </c>
    </row>
    <row r="696" spans="1:1" x14ac:dyDescent="0.3">
      <c r="A696" t="s">
        <v>223</v>
      </c>
    </row>
    <row r="698" spans="1:1" x14ac:dyDescent="0.3">
      <c r="A698" t="s">
        <v>478</v>
      </c>
    </row>
    <row r="699" spans="1:1" x14ac:dyDescent="0.3">
      <c r="A699" t="s">
        <v>479</v>
      </c>
    </row>
    <row r="701" spans="1:1" x14ac:dyDescent="0.3">
      <c r="A701" t="s">
        <v>480</v>
      </c>
    </row>
    <row r="703" spans="1:1" x14ac:dyDescent="0.3">
      <c r="A703" t="s">
        <v>481</v>
      </c>
    </row>
    <row r="704" spans="1:1" x14ac:dyDescent="0.3">
      <c r="A704" t="s">
        <v>482</v>
      </c>
    </row>
    <row r="706" spans="1:1" x14ac:dyDescent="0.3">
      <c r="A706" t="s">
        <v>483</v>
      </c>
    </row>
    <row r="707" spans="1:1" x14ac:dyDescent="0.3">
      <c r="A707" t="s">
        <v>224</v>
      </c>
    </row>
    <row r="709" spans="1:1" x14ac:dyDescent="0.3">
      <c r="A709" t="s">
        <v>484</v>
      </c>
    </row>
    <row r="711" spans="1:1" x14ac:dyDescent="0.3">
      <c r="A711" t="s">
        <v>485</v>
      </c>
    </row>
    <row r="713" spans="1:1" x14ac:dyDescent="0.3">
      <c r="A713" t="s">
        <v>486</v>
      </c>
    </row>
    <row r="714" spans="1:1" x14ac:dyDescent="0.3">
      <c r="A714" t="s">
        <v>487</v>
      </c>
    </row>
    <row r="716" spans="1:1" x14ac:dyDescent="0.3">
      <c r="A716" t="s">
        <v>488</v>
      </c>
    </row>
    <row r="717" spans="1:1" x14ac:dyDescent="0.3">
      <c r="A717" t="s">
        <v>489</v>
      </c>
    </row>
    <row r="719" spans="1:1" x14ac:dyDescent="0.3">
      <c r="A719" t="s">
        <v>490</v>
      </c>
    </row>
    <row r="720" spans="1:1" x14ac:dyDescent="0.3">
      <c r="A720" t="s">
        <v>491</v>
      </c>
    </row>
    <row r="722" spans="1:1" x14ac:dyDescent="0.3">
      <c r="A722" t="s">
        <v>492</v>
      </c>
    </row>
    <row r="723" spans="1:1" x14ac:dyDescent="0.3">
      <c r="A723" t="s">
        <v>225</v>
      </c>
    </row>
    <row r="725" spans="1:1" x14ac:dyDescent="0.3">
      <c r="A725" t="s">
        <v>493</v>
      </c>
    </row>
    <row r="726" spans="1:1" x14ac:dyDescent="0.3">
      <c r="A726" t="s">
        <v>226</v>
      </c>
    </row>
    <row r="728" spans="1:1" x14ac:dyDescent="0.3">
      <c r="A728" t="s">
        <v>494</v>
      </c>
    </row>
    <row r="729" spans="1:1" x14ac:dyDescent="0.3">
      <c r="A729" t="s">
        <v>227</v>
      </c>
    </row>
    <row r="731" spans="1:1" x14ac:dyDescent="0.3">
      <c r="A731" t="s">
        <v>495</v>
      </c>
    </row>
    <row r="732" spans="1:1" x14ac:dyDescent="0.3">
      <c r="A732" t="s">
        <v>228</v>
      </c>
    </row>
    <row r="734" spans="1:1" x14ac:dyDescent="0.3">
      <c r="A734" t="s">
        <v>496</v>
      </c>
    </row>
    <row r="736" spans="1:1" x14ac:dyDescent="0.3">
      <c r="A736" t="s">
        <v>497</v>
      </c>
    </row>
    <row r="738" spans="1:1" x14ac:dyDescent="0.3">
      <c r="A738" t="s">
        <v>498</v>
      </c>
    </row>
    <row r="740" spans="1:1" x14ac:dyDescent="0.3">
      <c r="A740" t="s">
        <v>499</v>
      </c>
    </row>
    <row r="742" spans="1:1" x14ac:dyDescent="0.3">
      <c r="A742" t="s">
        <v>520</v>
      </c>
    </row>
    <row r="743" spans="1:1" x14ac:dyDescent="0.3">
      <c r="A743" t="s">
        <v>521</v>
      </c>
    </row>
    <row r="745" spans="1:1" x14ac:dyDescent="0.3">
      <c r="A745" t="s">
        <v>522</v>
      </c>
    </row>
    <row r="747" spans="1:1" x14ac:dyDescent="0.3">
      <c r="A747" t="s">
        <v>523</v>
      </c>
    </row>
    <row r="749" spans="1:1" x14ac:dyDescent="0.3">
      <c r="A749" t="s">
        <v>524</v>
      </c>
    </row>
    <row r="750" spans="1:1" x14ac:dyDescent="0.3">
      <c r="A750" t="s">
        <v>525</v>
      </c>
    </row>
    <row r="752" spans="1:1" x14ac:dyDescent="0.3">
      <c r="A752" t="s">
        <v>526</v>
      </c>
    </row>
    <row r="754" spans="1:1" x14ac:dyDescent="0.3">
      <c r="A754" t="s">
        <v>527</v>
      </c>
    </row>
    <row r="756" spans="1:1" x14ac:dyDescent="0.3">
      <c r="A756" t="s">
        <v>528</v>
      </c>
    </row>
    <row r="757" spans="1:1" x14ac:dyDescent="0.3">
      <c r="A757" t="s">
        <v>529</v>
      </c>
    </row>
    <row r="759" spans="1:1" x14ac:dyDescent="0.3">
      <c r="A759" t="s">
        <v>530</v>
      </c>
    </row>
    <row r="761" spans="1:1" x14ac:dyDescent="0.3">
      <c r="A761" t="s">
        <v>531</v>
      </c>
    </row>
    <row r="762" spans="1:1" x14ac:dyDescent="0.3">
      <c r="A762" t="s">
        <v>532</v>
      </c>
    </row>
    <row r="764" spans="1:1" x14ac:dyDescent="0.3">
      <c r="A764" t="s">
        <v>533</v>
      </c>
    </row>
    <row r="766" spans="1:1" x14ac:dyDescent="0.3">
      <c r="A766" t="s">
        <v>534</v>
      </c>
    </row>
    <row r="767" spans="1:1" x14ac:dyDescent="0.3">
      <c r="A767" t="s">
        <v>535</v>
      </c>
    </row>
    <row r="769" spans="1:1" x14ac:dyDescent="0.3">
      <c r="A769" t="s">
        <v>536</v>
      </c>
    </row>
    <row r="770" spans="1:1" x14ac:dyDescent="0.3">
      <c r="A770" t="s">
        <v>537</v>
      </c>
    </row>
    <row r="772" spans="1:1" x14ac:dyDescent="0.3">
      <c r="A772" t="s">
        <v>538</v>
      </c>
    </row>
    <row r="774" spans="1:1" x14ac:dyDescent="0.3">
      <c r="A774" t="s">
        <v>539</v>
      </c>
    </row>
    <row r="775" spans="1:1" x14ac:dyDescent="0.3">
      <c r="A775" t="s">
        <v>540</v>
      </c>
    </row>
    <row r="777" spans="1:1" x14ac:dyDescent="0.3">
      <c r="A777" t="s">
        <v>541</v>
      </c>
    </row>
    <row r="779" spans="1:1" x14ac:dyDescent="0.3">
      <c r="A779" t="s">
        <v>542</v>
      </c>
    </row>
    <row r="781" spans="1:1" x14ac:dyDescent="0.3">
      <c r="A781" t="s">
        <v>543</v>
      </c>
    </row>
    <row r="782" spans="1:1" x14ac:dyDescent="0.3">
      <c r="A782" t="s">
        <v>544</v>
      </c>
    </row>
    <row r="784" spans="1:1" x14ac:dyDescent="0.3">
      <c r="A784" t="s">
        <v>545</v>
      </c>
    </row>
    <row r="785" spans="1:1" x14ac:dyDescent="0.3">
      <c r="A785" t="s">
        <v>546</v>
      </c>
    </row>
    <row r="787" spans="1:1" x14ac:dyDescent="0.3">
      <c r="A787" t="s">
        <v>547</v>
      </c>
    </row>
    <row r="789" spans="1:1" x14ac:dyDescent="0.3">
      <c r="A789" t="s">
        <v>548</v>
      </c>
    </row>
    <row r="790" spans="1:1" x14ac:dyDescent="0.3">
      <c r="A790" t="s">
        <v>549</v>
      </c>
    </row>
    <row r="792" spans="1:1" x14ac:dyDescent="0.3">
      <c r="A792" t="s">
        <v>550</v>
      </c>
    </row>
    <row r="794" spans="1:1" x14ac:dyDescent="0.3">
      <c r="A794" t="s">
        <v>551</v>
      </c>
    </row>
    <row r="796" spans="1:1" x14ac:dyDescent="0.3">
      <c r="A796" t="s">
        <v>552</v>
      </c>
    </row>
    <row r="798" spans="1:1" x14ac:dyDescent="0.3">
      <c r="A798" t="s">
        <v>553</v>
      </c>
    </row>
    <row r="799" spans="1:1" x14ac:dyDescent="0.3">
      <c r="A799" t="s">
        <v>554</v>
      </c>
    </row>
    <row r="801" spans="1:1" x14ac:dyDescent="0.3">
      <c r="A801" t="s">
        <v>555</v>
      </c>
    </row>
    <row r="803" spans="1:1" x14ac:dyDescent="0.3">
      <c r="A803" t="s">
        <v>556</v>
      </c>
    </row>
    <row r="805" spans="1:1" x14ac:dyDescent="0.3">
      <c r="A805" t="s">
        <v>557</v>
      </c>
    </row>
    <row r="807" spans="1:1" x14ac:dyDescent="0.3">
      <c r="A807" t="s">
        <v>558</v>
      </c>
    </row>
    <row r="808" spans="1:1" x14ac:dyDescent="0.3">
      <c r="A808" t="s">
        <v>559</v>
      </c>
    </row>
    <row r="810" spans="1:1" x14ac:dyDescent="0.3">
      <c r="A810" t="s">
        <v>560</v>
      </c>
    </row>
    <row r="812" spans="1:1" x14ac:dyDescent="0.3">
      <c r="A812" t="s">
        <v>561</v>
      </c>
    </row>
    <row r="814" spans="1:1" x14ac:dyDescent="0.3">
      <c r="A814" t="s">
        <v>562</v>
      </c>
    </row>
    <row r="816" spans="1:1" x14ac:dyDescent="0.3">
      <c r="A816" t="s">
        <v>563</v>
      </c>
    </row>
    <row r="818" spans="1:1" x14ac:dyDescent="0.3">
      <c r="A818" t="s">
        <v>564</v>
      </c>
    </row>
    <row r="819" spans="1:1" x14ac:dyDescent="0.3">
      <c r="A819" t="s">
        <v>565</v>
      </c>
    </row>
    <row r="821" spans="1:1" x14ac:dyDescent="0.3">
      <c r="A821" t="s">
        <v>566</v>
      </c>
    </row>
    <row r="822" spans="1:1" x14ac:dyDescent="0.3">
      <c r="A822" t="s">
        <v>567</v>
      </c>
    </row>
    <row r="824" spans="1:1" x14ac:dyDescent="0.3">
      <c r="A824" t="s">
        <v>568</v>
      </c>
    </row>
    <row r="826" spans="1:1" x14ac:dyDescent="0.3">
      <c r="A826" t="s">
        <v>569</v>
      </c>
    </row>
    <row r="828" spans="1:1" x14ac:dyDescent="0.3">
      <c r="A828" t="s">
        <v>570</v>
      </c>
    </row>
    <row r="830" spans="1:1" x14ac:dyDescent="0.3">
      <c r="A830" t="s">
        <v>571</v>
      </c>
    </row>
    <row r="832" spans="1:1" x14ac:dyDescent="0.3">
      <c r="A832" t="s">
        <v>572</v>
      </c>
    </row>
    <row r="833" spans="1:1" x14ac:dyDescent="0.3">
      <c r="A833" t="s">
        <v>573</v>
      </c>
    </row>
    <row r="835" spans="1:1" x14ac:dyDescent="0.3">
      <c r="A835" t="s">
        <v>574</v>
      </c>
    </row>
    <row r="836" spans="1:1" x14ac:dyDescent="0.3">
      <c r="A836" t="s">
        <v>575</v>
      </c>
    </row>
    <row r="838" spans="1:1" x14ac:dyDescent="0.3">
      <c r="A838" t="s">
        <v>576</v>
      </c>
    </row>
    <row r="839" spans="1:1" x14ac:dyDescent="0.3">
      <c r="A839" t="s">
        <v>577</v>
      </c>
    </row>
    <row r="841" spans="1:1" x14ac:dyDescent="0.3">
      <c r="A841" t="s">
        <v>578</v>
      </c>
    </row>
    <row r="842" spans="1:1" x14ac:dyDescent="0.3">
      <c r="A842" t="s">
        <v>579</v>
      </c>
    </row>
    <row r="844" spans="1:1" x14ac:dyDescent="0.3">
      <c r="A844" t="s">
        <v>580</v>
      </c>
    </row>
    <row r="845" spans="1:1" x14ac:dyDescent="0.3">
      <c r="A845" t="s">
        <v>581</v>
      </c>
    </row>
    <row r="847" spans="1:1" x14ac:dyDescent="0.3">
      <c r="A847" t="s">
        <v>582</v>
      </c>
    </row>
    <row r="848" spans="1:1" x14ac:dyDescent="0.3">
      <c r="A848" t="s">
        <v>583</v>
      </c>
    </row>
    <row r="850" spans="1:1" x14ac:dyDescent="0.3">
      <c r="A850" t="s">
        <v>584</v>
      </c>
    </row>
    <row r="851" spans="1:1" x14ac:dyDescent="0.3">
      <c r="A851" t="s">
        <v>585</v>
      </c>
    </row>
    <row r="853" spans="1:1" x14ac:dyDescent="0.3">
      <c r="A853" t="s">
        <v>586</v>
      </c>
    </row>
    <row r="855" spans="1:1" x14ac:dyDescent="0.3">
      <c r="A855" t="s">
        <v>587</v>
      </c>
    </row>
    <row r="857" spans="1:1" x14ac:dyDescent="0.3">
      <c r="A857" t="s">
        <v>588</v>
      </c>
    </row>
    <row r="858" spans="1:1" x14ac:dyDescent="0.3">
      <c r="A858" t="s">
        <v>589</v>
      </c>
    </row>
    <row r="860" spans="1:1" x14ac:dyDescent="0.3">
      <c r="A860" t="s">
        <v>590</v>
      </c>
    </row>
    <row r="862" spans="1:1" x14ac:dyDescent="0.3">
      <c r="A862" t="s">
        <v>591</v>
      </c>
    </row>
    <row r="863" spans="1:1" x14ac:dyDescent="0.3">
      <c r="A863" t="s">
        <v>592</v>
      </c>
    </row>
    <row r="865" spans="1:1" x14ac:dyDescent="0.3">
      <c r="A865" t="s">
        <v>593</v>
      </c>
    </row>
    <row r="867" spans="1:1" x14ac:dyDescent="0.3">
      <c r="A867" t="s">
        <v>594</v>
      </c>
    </row>
    <row r="868" spans="1:1" x14ac:dyDescent="0.3">
      <c r="A868" t="s">
        <v>595</v>
      </c>
    </row>
    <row r="870" spans="1:1" x14ac:dyDescent="0.3">
      <c r="A870" t="s">
        <v>596</v>
      </c>
    </row>
    <row r="871" spans="1:1" x14ac:dyDescent="0.3">
      <c r="A871" t="s">
        <v>597</v>
      </c>
    </row>
    <row r="873" spans="1:1" x14ac:dyDescent="0.3">
      <c r="A873" t="s">
        <v>598</v>
      </c>
    </row>
    <row r="874" spans="1:1" x14ac:dyDescent="0.3">
      <c r="A874" t="s">
        <v>599</v>
      </c>
    </row>
    <row r="876" spans="1:1" x14ac:dyDescent="0.3">
      <c r="A876" t="s">
        <v>600</v>
      </c>
    </row>
    <row r="877" spans="1:1" x14ac:dyDescent="0.3">
      <c r="A877" t="s">
        <v>601</v>
      </c>
    </row>
    <row r="879" spans="1:1" x14ac:dyDescent="0.3">
      <c r="A879" t="s">
        <v>602</v>
      </c>
    </row>
    <row r="880" spans="1:1" x14ac:dyDescent="0.3">
      <c r="A880" t="s">
        <v>603</v>
      </c>
    </row>
    <row r="882" spans="1:1" x14ac:dyDescent="0.3">
      <c r="A882" t="s">
        <v>604</v>
      </c>
    </row>
    <row r="884" spans="1:1" x14ac:dyDescent="0.3">
      <c r="A884" t="s">
        <v>605</v>
      </c>
    </row>
    <row r="886" spans="1:1" x14ac:dyDescent="0.3">
      <c r="A886" t="s">
        <v>606</v>
      </c>
    </row>
    <row r="887" spans="1:1" x14ac:dyDescent="0.3">
      <c r="A887" t="s">
        <v>607</v>
      </c>
    </row>
    <row r="889" spans="1:1" x14ac:dyDescent="0.3">
      <c r="A889" t="s">
        <v>608</v>
      </c>
    </row>
    <row r="891" spans="1:1" x14ac:dyDescent="0.3">
      <c r="A891" t="s">
        <v>609</v>
      </c>
    </row>
    <row r="893" spans="1:1" x14ac:dyDescent="0.3">
      <c r="A893" t="s">
        <v>610</v>
      </c>
    </row>
    <row r="894" spans="1:1" x14ac:dyDescent="0.3">
      <c r="A894" t="s">
        <v>611</v>
      </c>
    </row>
    <row r="896" spans="1:1" x14ac:dyDescent="0.3">
      <c r="A896" t="s">
        <v>612</v>
      </c>
    </row>
    <row r="897" spans="1:1" x14ac:dyDescent="0.3">
      <c r="A897" t="s">
        <v>613</v>
      </c>
    </row>
    <row r="899" spans="1:1" x14ac:dyDescent="0.3">
      <c r="A899" t="s">
        <v>614</v>
      </c>
    </row>
    <row r="901" spans="1:1" x14ac:dyDescent="0.3">
      <c r="A901" t="s">
        <v>615</v>
      </c>
    </row>
    <row r="903" spans="1:1" x14ac:dyDescent="0.3">
      <c r="A903" t="s">
        <v>616</v>
      </c>
    </row>
    <row r="904" spans="1:1" x14ac:dyDescent="0.3">
      <c r="A904" t="s">
        <v>617</v>
      </c>
    </row>
    <row r="906" spans="1:1" x14ac:dyDescent="0.3">
      <c r="A906" t="s">
        <v>618</v>
      </c>
    </row>
    <row r="908" spans="1:1" x14ac:dyDescent="0.3">
      <c r="A908" t="s">
        <v>619</v>
      </c>
    </row>
    <row r="910" spans="1:1" x14ac:dyDescent="0.3">
      <c r="A910" t="s">
        <v>620</v>
      </c>
    </row>
    <row r="911" spans="1:1" x14ac:dyDescent="0.3">
      <c r="A911" t="s">
        <v>621</v>
      </c>
    </row>
    <row r="913" spans="1:1" x14ac:dyDescent="0.3">
      <c r="A913" t="s">
        <v>622</v>
      </c>
    </row>
    <row r="915" spans="1:1" x14ac:dyDescent="0.3">
      <c r="A915" t="s">
        <v>623</v>
      </c>
    </row>
    <row r="917" spans="1:1" x14ac:dyDescent="0.3">
      <c r="A917" t="s">
        <v>624</v>
      </c>
    </row>
    <row r="918" spans="1:1" x14ac:dyDescent="0.3">
      <c r="A918" t="s">
        <v>625</v>
      </c>
    </row>
    <row r="920" spans="1:1" x14ac:dyDescent="0.3">
      <c r="A920" t="s">
        <v>626</v>
      </c>
    </row>
    <row r="921" spans="1:1" x14ac:dyDescent="0.3">
      <c r="A921" t="s">
        <v>627</v>
      </c>
    </row>
    <row r="923" spans="1:1" x14ac:dyDescent="0.3">
      <c r="A923" t="s">
        <v>628</v>
      </c>
    </row>
    <row r="925" spans="1:1" x14ac:dyDescent="0.3">
      <c r="A925" t="s">
        <v>629</v>
      </c>
    </row>
    <row r="927" spans="1:1" x14ac:dyDescent="0.3">
      <c r="A927" t="s">
        <v>630</v>
      </c>
    </row>
    <row r="929" spans="1:1" x14ac:dyDescent="0.3">
      <c r="A929" t="s">
        <v>631</v>
      </c>
    </row>
    <row r="931" spans="1:1" x14ac:dyDescent="0.3">
      <c r="A931" t="s">
        <v>632</v>
      </c>
    </row>
    <row r="932" spans="1:1" x14ac:dyDescent="0.3">
      <c r="A932" t="s">
        <v>633</v>
      </c>
    </row>
    <row r="934" spans="1:1" x14ac:dyDescent="0.3">
      <c r="A934" t="s">
        <v>634</v>
      </c>
    </row>
    <row r="936" spans="1:1" x14ac:dyDescent="0.3">
      <c r="A936" t="s">
        <v>635</v>
      </c>
    </row>
    <row r="937" spans="1:1" x14ac:dyDescent="0.3">
      <c r="A937" t="s">
        <v>636</v>
      </c>
    </row>
    <row r="938" spans="1:1" x14ac:dyDescent="0.3">
      <c r="A938" t="s">
        <v>637</v>
      </c>
    </row>
    <row r="940" spans="1:1" x14ac:dyDescent="0.3">
      <c r="A940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Analysis</vt:lpstr>
      <vt:lpstr>Orig Data</vt:lpstr>
      <vt:lpstr>Cum % Analysis</vt:lpstr>
      <vt:lpstr>3-21-13 data</vt:lpstr>
      <vt:lpstr>Data1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Beth</cp:lastModifiedBy>
  <dcterms:created xsi:type="dcterms:W3CDTF">2013-01-15T23:14:01Z</dcterms:created>
  <dcterms:modified xsi:type="dcterms:W3CDTF">2013-03-24T22:59:27Z</dcterms:modified>
</cp:coreProperties>
</file>